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ysc\Downloads\"/>
    </mc:Choice>
  </mc:AlternateContent>
  <xr:revisionPtr revIDLastSave="0" documentId="13_ncr:1_{278ADD40-A14F-405A-9FFF-A54967A3EF0D}" xr6:coauthVersionLast="47" xr6:coauthVersionMax="47" xr10:uidLastSave="{00000000-0000-0000-0000-000000000000}"/>
  <bookViews>
    <workbookView xWindow="-120" yWindow="-16320" windowWidth="29040" windowHeight="15720" activeTab="3" xr2:uid="{7BF0A3A4-E725-4750-A984-BB1792490BB1}"/>
  </bookViews>
  <sheets>
    <sheet name="GT3RS Cost" sheetId="8" r:id="rId1"/>
    <sheet name="Filament" sheetId="6" r:id="rId2"/>
    <sheet name="Printers &amp; Accessories" sheetId="7" r:id="rId3"/>
    <sheet name="Lego Technic Models Parts List " sheetId="1" r:id="rId4"/>
  </sheets>
  <definedNames>
    <definedName name="_xlnm._FilterDatabase" localSheetId="1" hidden="1">Filament!$A$1:$H$1</definedName>
    <definedName name="_xlnm._FilterDatabase" localSheetId="3" hidden="1">'Lego Technic Models Parts List '!$A$1:$K$229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6" i="1" l="1"/>
  <c r="D32" i="1"/>
  <c r="D55" i="1"/>
  <c r="D170" i="1"/>
  <c r="D18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" i="1"/>
  <c r="B14" i="8"/>
  <c r="D20" i="7"/>
  <c r="D19" i="7"/>
  <c r="C24" i="6" a="1"/>
  <c r="C24" i="6" s="1"/>
  <c r="C18" i="6" a="1"/>
  <c r="C18" i="6" s="1"/>
  <c r="C70" i="6" a="1"/>
  <c r="C70" i="6" s="1"/>
  <c r="C44" i="6" a="1"/>
  <c r="C44" i="6" s="1"/>
  <c r="C45" i="6" a="1"/>
  <c r="C45" i="6" s="1"/>
  <c r="C46" i="6" a="1"/>
  <c r="C46" i="6" s="1"/>
  <c r="C47" i="6" a="1"/>
  <c r="C47" i="6" s="1"/>
  <c r="C48" i="6" a="1"/>
  <c r="C48" i="6"/>
  <c r="C49" i="6" a="1"/>
  <c r="C49" i="6"/>
  <c r="C50" i="6" a="1"/>
  <c r="C50" i="6"/>
  <c r="C51" i="6" a="1"/>
  <c r="C51" i="6"/>
  <c r="C52" i="6" a="1"/>
  <c r="C52" i="6" s="1"/>
  <c r="C53" i="6" a="1"/>
  <c r="C53" i="6" s="1"/>
  <c r="C54" i="6" a="1"/>
  <c r="C54" i="6" s="1"/>
  <c r="C55" i="6" a="1"/>
  <c r="C55" i="6" s="1"/>
  <c r="C56" i="6" a="1"/>
  <c r="C56" i="6" s="1"/>
  <c r="C57" i="6" a="1"/>
  <c r="C57" i="6" s="1"/>
  <c r="C58" i="6" a="1"/>
  <c r="C58" i="6" s="1"/>
  <c r="C59" i="6" a="1"/>
  <c r="C59" i="6"/>
  <c r="C60" i="6" a="1"/>
  <c r="C60" i="6" s="1"/>
  <c r="C61" i="6" a="1"/>
  <c r="C61" i="6" s="1"/>
  <c r="C62" i="6" a="1"/>
  <c r="C62" i="6"/>
  <c r="C63" i="6" a="1"/>
  <c r="C63" i="6"/>
  <c r="C64" i="6" a="1"/>
  <c r="C64" i="6" s="1"/>
  <c r="C65" i="6" a="1"/>
  <c r="C65" i="6" s="1"/>
  <c r="C66" i="6" a="1"/>
  <c r="C66" i="6" s="1"/>
  <c r="C67" i="6" a="1"/>
  <c r="C67" i="6" s="1"/>
  <c r="C68" i="6" a="1"/>
  <c r="C68" i="6" s="1"/>
  <c r="C69" i="6" a="1"/>
  <c r="C69" i="6" s="1"/>
  <c r="C43" i="6" a="1"/>
  <c r="C43" i="6" s="1"/>
  <c r="C2" i="6" a="1"/>
  <c r="C2" i="6" s="1"/>
  <c r="C3" i="6" a="1"/>
  <c r="C3" i="6" s="1"/>
  <c r="C4" i="6" a="1"/>
  <c r="C4" i="6" s="1"/>
  <c r="C5" i="6" a="1"/>
  <c r="C5" i="6"/>
  <c r="C6" i="6" a="1"/>
  <c r="C6" i="6" s="1"/>
  <c r="C7" i="6" a="1"/>
  <c r="C7" i="6"/>
  <c r="C8" i="6" a="1"/>
  <c r="C8" i="6"/>
  <c r="C9" i="6" a="1"/>
  <c r="C9" i="6" s="1"/>
  <c r="C10" i="6" a="1"/>
  <c r="C10" i="6" s="1"/>
  <c r="C11" i="6" a="1"/>
  <c r="C11" i="6" s="1"/>
  <c r="C12" i="6" a="1"/>
  <c r="C12" i="6" s="1"/>
  <c r="C13" i="6" a="1"/>
  <c r="C13" i="6" s="1"/>
  <c r="C14" i="6" a="1"/>
  <c r="C14" i="6" s="1"/>
  <c r="C15" i="6" a="1"/>
  <c r="C15" i="6"/>
  <c r="C16" i="6" a="1"/>
  <c r="C16" i="6" s="1"/>
  <c r="C17" i="6" a="1"/>
  <c r="C17" i="6" s="1"/>
  <c r="C19" i="6" a="1"/>
  <c r="C19" i="6" s="1"/>
  <c r="C20" i="6" a="1"/>
  <c r="C20" i="6" s="1"/>
  <c r="C21" i="6" a="1"/>
  <c r="C21" i="6"/>
  <c r="C22" i="6" a="1"/>
  <c r="C22" i="6" s="1"/>
  <c r="C23" i="6" a="1"/>
  <c r="C23" i="6" s="1"/>
  <c r="C25" i="6" a="1"/>
  <c r="C25" i="6" s="1"/>
  <c r="C26" i="6" a="1"/>
  <c r="C26" i="6"/>
  <c r="C27" i="6" a="1"/>
  <c r="C27" i="6" s="1"/>
  <c r="C28" i="6" a="1"/>
  <c r="C28" i="6" s="1"/>
  <c r="C29" i="6" a="1"/>
  <c r="C29" i="6" s="1"/>
  <c r="C30" i="6" a="1"/>
  <c r="C30" i="6" s="1"/>
  <c r="C31" i="6" a="1"/>
  <c r="C31" i="6" s="1"/>
  <c r="C32" i="6" a="1"/>
  <c r="C32" i="6" s="1"/>
  <c r="C33" i="6" a="1"/>
  <c r="C33" i="6" s="1"/>
  <c r="C34" i="6" a="1"/>
  <c r="C34" i="6" s="1"/>
  <c r="C35" i="6" a="1"/>
  <c r="C35" i="6" s="1"/>
  <c r="C36" i="6" a="1"/>
  <c r="C36" i="6" s="1"/>
  <c r="C37" i="6" a="1"/>
  <c r="C37" i="6" s="1"/>
  <c r="C38" i="6" a="1"/>
  <c r="C38" i="6" s="1"/>
  <c r="C39" i="6" a="1"/>
  <c r="C39" i="6" s="1"/>
  <c r="C40" i="6" a="1"/>
  <c r="C40" i="6"/>
  <c r="C41" i="6" a="1"/>
  <c r="C41" i="6"/>
  <c r="C42" i="6" a="1"/>
  <c r="C42" i="6" s="1"/>
  <c r="D13" i="7"/>
  <c r="D12" i="7"/>
  <c r="D10" i="7"/>
  <c r="D11" i="7"/>
  <c r="D14" i="7"/>
  <c r="D9" i="7"/>
  <c r="D8" i="7"/>
  <c r="D7" i="7"/>
  <c r="D16" i="7"/>
  <c r="D3" i="7"/>
  <c r="D4" i="7"/>
  <c r="D5" i="7"/>
  <c r="D6" i="7"/>
  <c r="D15" i="7"/>
  <c r="D17" i="7"/>
  <c r="D18" i="7"/>
  <c r="D2" i="7"/>
  <c r="D9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6" i="1"/>
  <c r="D57" i="1"/>
  <c r="D58" i="1"/>
  <c r="D59" i="1"/>
  <c r="D60" i="1"/>
  <c r="D61" i="1"/>
  <c r="D62" i="1"/>
  <c r="D63" i="1"/>
  <c r="D64" i="1"/>
  <c r="J64" i="1" s="1"/>
  <c r="D65" i="1"/>
  <c r="D66" i="1"/>
  <c r="J66" i="1" s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J83" i="1" s="1"/>
  <c r="D84" i="1"/>
  <c r="D85" i="1"/>
  <c r="D86" i="1"/>
  <c r="D87" i="1"/>
  <c r="D88" i="1"/>
  <c r="D89" i="1"/>
  <c r="D91" i="1"/>
  <c r="D92" i="1"/>
  <c r="D93" i="1"/>
  <c r="D94" i="1"/>
  <c r="D95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J122" i="1" s="1"/>
  <c r="D123" i="1"/>
  <c r="D124" i="1"/>
  <c r="D125" i="1"/>
  <c r="J125" i="1" s="1"/>
  <c r="D126" i="1"/>
  <c r="D127" i="1"/>
  <c r="D128" i="1"/>
  <c r="D129" i="1"/>
  <c r="D130" i="1"/>
  <c r="D131" i="1"/>
  <c r="D132" i="1"/>
  <c r="D133" i="1"/>
  <c r="D134" i="1"/>
  <c r="D135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J154" i="1" s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1" i="1"/>
  <c r="D172" i="1"/>
  <c r="D173" i="1"/>
  <c r="D174" i="1"/>
  <c r="D175" i="1"/>
  <c r="D176" i="1"/>
  <c r="D177" i="1"/>
  <c r="D178" i="1"/>
  <c r="D179" i="1"/>
  <c r="D180" i="1"/>
  <c r="D181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J200" i="1" s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" i="1"/>
  <c r="C72" i="6" l="1"/>
  <c r="D22" i="7"/>
  <c r="B3" i="8" l="1"/>
  <c r="B2" i="8"/>
  <c r="H136" i="1"/>
  <c r="H231" i="1" s="1"/>
  <c r="D13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4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  <bk>
      <extLst>
        <ext uri="{3e2802c4-a4d2-4d8b-9148-e3be6c30e623}">
          <xlrd:rvb i="115"/>
        </ext>
      </extLst>
    </bk>
    <bk>
      <extLst>
        <ext uri="{3e2802c4-a4d2-4d8b-9148-e3be6c30e623}">
          <xlrd:rvb i="116"/>
        </ext>
      </extLst>
    </bk>
    <bk>
      <extLst>
        <ext uri="{3e2802c4-a4d2-4d8b-9148-e3be6c30e623}">
          <xlrd:rvb i="117"/>
        </ext>
      </extLst>
    </bk>
    <bk>
      <extLst>
        <ext uri="{3e2802c4-a4d2-4d8b-9148-e3be6c30e623}">
          <xlrd:rvb i="118"/>
        </ext>
      </extLst>
    </bk>
    <bk>
      <extLst>
        <ext uri="{3e2802c4-a4d2-4d8b-9148-e3be6c30e623}">
          <xlrd:rvb i="119"/>
        </ext>
      </extLst>
    </bk>
    <bk>
      <extLst>
        <ext uri="{3e2802c4-a4d2-4d8b-9148-e3be6c30e623}">
          <xlrd:rvb i="120"/>
        </ext>
      </extLst>
    </bk>
    <bk>
      <extLst>
        <ext uri="{3e2802c4-a4d2-4d8b-9148-e3be6c30e623}">
          <xlrd:rvb i="121"/>
        </ext>
      </extLst>
    </bk>
    <bk>
      <extLst>
        <ext uri="{3e2802c4-a4d2-4d8b-9148-e3be6c30e623}">
          <xlrd:rvb i="122"/>
        </ext>
      </extLst>
    </bk>
    <bk>
      <extLst>
        <ext uri="{3e2802c4-a4d2-4d8b-9148-e3be6c30e623}">
          <xlrd:rvb i="123"/>
        </ext>
      </extLst>
    </bk>
    <bk>
      <extLst>
        <ext uri="{3e2802c4-a4d2-4d8b-9148-e3be6c30e623}">
          <xlrd:rvb i="124"/>
        </ext>
      </extLst>
    </bk>
    <bk>
      <extLst>
        <ext uri="{3e2802c4-a4d2-4d8b-9148-e3be6c30e623}">
          <xlrd:rvb i="125"/>
        </ext>
      </extLst>
    </bk>
    <bk>
      <extLst>
        <ext uri="{3e2802c4-a4d2-4d8b-9148-e3be6c30e623}">
          <xlrd:rvb i="126"/>
        </ext>
      </extLst>
    </bk>
    <bk>
      <extLst>
        <ext uri="{3e2802c4-a4d2-4d8b-9148-e3be6c30e623}">
          <xlrd:rvb i="127"/>
        </ext>
      </extLst>
    </bk>
    <bk>
      <extLst>
        <ext uri="{3e2802c4-a4d2-4d8b-9148-e3be6c30e623}">
          <xlrd:rvb i="128"/>
        </ext>
      </extLst>
    </bk>
    <bk>
      <extLst>
        <ext uri="{3e2802c4-a4d2-4d8b-9148-e3be6c30e623}">
          <xlrd:rvb i="129"/>
        </ext>
      </extLst>
    </bk>
    <bk>
      <extLst>
        <ext uri="{3e2802c4-a4d2-4d8b-9148-e3be6c30e623}">
          <xlrd:rvb i="130"/>
        </ext>
      </extLst>
    </bk>
    <bk>
      <extLst>
        <ext uri="{3e2802c4-a4d2-4d8b-9148-e3be6c30e623}">
          <xlrd:rvb i="131"/>
        </ext>
      </extLst>
    </bk>
    <bk>
      <extLst>
        <ext uri="{3e2802c4-a4d2-4d8b-9148-e3be6c30e623}">
          <xlrd:rvb i="132"/>
        </ext>
      </extLst>
    </bk>
    <bk>
      <extLst>
        <ext uri="{3e2802c4-a4d2-4d8b-9148-e3be6c30e623}">
          <xlrd:rvb i="133"/>
        </ext>
      </extLst>
    </bk>
    <bk>
      <extLst>
        <ext uri="{3e2802c4-a4d2-4d8b-9148-e3be6c30e623}">
          <xlrd:rvb i="134"/>
        </ext>
      </extLst>
    </bk>
    <bk>
      <extLst>
        <ext uri="{3e2802c4-a4d2-4d8b-9148-e3be6c30e623}">
          <xlrd:rvb i="135"/>
        </ext>
      </extLst>
    </bk>
    <bk>
      <extLst>
        <ext uri="{3e2802c4-a4d2-4d8b-9148-e3be6c30e623}">
          <xlrd:rvb i="136"/>
        </ext>
      </extLst>
    </bk>
    <bk>
      <extLst>
        <ext uri="{3e2802c4-a4d2-4d8b-9148-e3be6c30e623}">
          <xlrd:rvb i="137"/>
        </ext>
      </extLst>
    </bk>
    <bk>
      <extLst>
        <ext uri="{3e2802c4-a4d2-4d8b-9148-e3be6c30e623}">
          <xlrd:rvb i="138"/>
        </ext>
      </extLst>
    </bk>
    <bk>
      <extLst>
        <ext uri="{3e2802c4-a4d2-4d8b-9148-e3be6c30e623}">
          <xlrd:rvb i="139"/>
        </ext>
      </extLst>
    </bk>
    <bk>
      <extLst>
        <ext uri="{3e2802c4-a4d2-4d8b-9148-e3be6c30e623}">
          <xlrd:rvb i="140"/>
        </ext>
      </extLst>
    </bk>
    <bk>
      <extLst>
        <ext uri="{3e2802c4-a4d2-4d8b-9148-e3be6c30e623}">
          <xlrd:rvb i="141"/>
        </ext>
      </extLst>
    </bk>
    <bk>
      <extLst>
        <ext uri="{3e2802c4-a4d2-4d8b-9148-e3be6c30e623}">
          <xlrd:rvb i="142"/>
        </ext>
      </extLst>
    </bk>
    <bk>
      <extLst>
        <ext uri="{3e2802c4-a4d2-4d8b-9148-e3be6c30e623}">
          <xlrd:rvb i="143"/>
        </ext>
      </extLst>
    </bk>
    <bk>
      <extLst>
        <ext uri="{3e2802c4-a4d2-4d8b-9148-e3be6c30e623}">
          <xlrd:rvb i="144"/>
        </ext>
      </extLst>
    </bk>
    <bk>
      <extLst>
        <ext uri="{3e2802c4-a4d2-4d8b-9148-e3be6c30e623}">
          <xlrd:rvb i="145"/>
        </ext>
      </extLst>
    </bk>
    <bk>
      <extLst>
        <ext uri="{3e2802c4-a4d2-4d8b-9148-e3be6c30e623}">
          <xlrd:rvb i="146"/>
        </ext>
      </extLst>
    </bk>
    <bk>
      <extLst>
        <ext uri="{3e2802c4-a4d2-4d8b-9148-e3be6c30e623}">
          <xlrd:rvb i="147"/>
        </ext>
      </extLst>
    </bk>
  </futureMetadata>
  <cellMetadata count="1">
    <bk>
      <rc t="1" v="0"/>
    </bk>
  </cellMetadata>
  <valueMetadata count="148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  <bk>
      <rc t="2" v="60"/>
    </bk>
    <bk>
      <rc t="2" v="61"/>
    </bk>
    <bk>
      <rc t="2" v="62"/>
    </bk>
    <bk>
      <rc t="2" v="63"/>
    </bk>
    <bk>
      <rc t="2" v="64"/>
    </bk>
    <bk>
      <rc t="2" v="65"/>
    </bk>
    <bk>
      <rc t="2" v="66"/>
    </bk>
    <bk>
      <rc t="2" v="67"/>
    </bk>
    <bk>
      <rc t="2" v="68"/>
    </bk>
    <bk>
      <rc t="2" v="69"/>
    </bk>
    <bk>
      <rc t="2" v="70"/>
    </bk>
    <bk>
      <rc t="2" v="71"/>
    </bk>
    <bk>
      <rc t="2" v="72"/>
    </bk>
    <bk>
      <rc t="2" v="73"/>
    </bk>
    <bk>
      <rc t="2" v="74"/>
    </bk>
    <bk>
      <rc t="2" v="75"/>
    </bk>
    <bk>
      <rc t="2" v="76"/>
    </bk>
    <bk>
      <rc t="2" v="77"/>
    </bk>
    <bk>
      <rc t="2" v="78"/>
    </bk>
    <bk>
      <rc t="2" v="79"/>
    </bk>
    <bk>
      <rc t="2" v="80"/>
    </bk>
    <bk>
      <rc t="2" v="81"/>
    </bk>
    <bk>
      <rc t="2" v="82"/>
    </bk>
    <bk>
      <rc t="2" v="83"/>
    </bk>
    <bk>
      <rc t="2" v="84"/>
    </bk>
    <bk>
      <rc t="2" v="85"/>
    </bk>
    <bk>
      <rc t="2" v="86"/>
    </bk>
    <bk>
      <rc t="2" v="87"/>
    </bk>
    <bk>
      <rc t="2" v="88"/>
    </bk>
    <bk>
      <rc t="2" v="89"/>
    </bk>
    <bk>
      <rc t="2" v="90"/>
    </bk>
    <bk>
      <rc t="2" v="91"/>
    </bk>
    <bk>
      <rc t="2" v="92"/>
    </bk>
    <bk>
      <rc t="2" v="93"/>
    </bk>
    <bk>
      <rc t="2" v="94"/>
    </bk>
    <bk>
      <rc t="2" v="95"/>
    </bk>
    <bk>
      <rc t="2" v="96"/>
    </bk>
    <bk>
      <rc t="2" v="97"/>
    </bk>
    <bk>
      <rc t="2" v="98"/>
    </bk>
    <bk>
      <rc t="2" v="99"/>
    </bk>
    <bk>
      <rc t="2" v="100"/>
    </bk>
    <bk>
      <rc t="2" v="101"/>
    </bk>
    <bk>
      <rc t="2" v="102"/>
    </bk>
    <bk>
      <rc t="2" v="103"/>
    </bk>
    <bk>
      <rc t="2" v="104"/>
    </bk>
    <bk>
      <rc t="2" v="105"/>
    </bk>
    <bk>
      <rc t="2" v="106"/>
    </bk>
    <bk>
      <rc t="2" v="107"/>
    </bk>
    <bk>
      <rc t="2" v="108"/>
    </bk>
    <bk>
      <rc t="2" v="109"/>
    </bk>
    <bk>
      <rc t="2" v="110"/>
    </bk>
    <bk>
      <rc t="2" v="111"/>
    </bk>
    <bk>
      <rc t="2" v="112"/>
    </bk>
    <bk>
      <rc t="2" v="113"/>
    </bk>
    <bk>
      <rc t="2" v="114"/>
    </bk>
    <bk>
      <rc t="2" v="115"/>
    </bk>
    <bk>
      <rc t="2" v="116"/>
    </bk>
    <bk>
      <rc t="2" v="117"/>
    </bk>
    <bk>
      <rc t="2" v="118"/>
    </bk>
    <bk>
      <rc t="2" v="119"/>
    </bk>
    <bk>
      <rc t="2" v="120"/>
    </bk>
    <bk>
      <rc t="2" v="121"/>
    </bk>
    <bk>
      <rc t="2" v="122"/>
    </bk>
    <bk>
      <rc t="2" v="123"/>
    </bk>
    <bk>
      <rc t="2" v="124"/>
    </bk>
    <bk>
      <rc t="2" v="125"/>
    </bk>
    <bk>
      <rc t="2" v="126"/>
    </bk>
    <bk>
      <rc t="2" v="127"/>
    </bk>
    <bk>
      <rc t="2" v="128"/>
    </bk>
    <bk>
      <rc t="2" v="129"/>
    </bk>
    <bk>
      <rc t="2" v="130"/>
    </bk>
    <bk>
      <rc t="2" v="131"/>
    </bk>
    <bk>
      <rc t="2" v="132"/>
    </bk>
    <bk>
      <rc t="2" v="133"/>
    </bk>
    <bk>
      <rc t="2" v="134"/>
    </bk>
    <bk>
      <rc t="2" v="135"/>
    </bk>
    <bk>
      <rc t="2" v="136"/>
    </bk>
    <bk>
      <rc t="2" v="137"/>
    </bk>
    <bk>
      <rc t="2" v="138"/>
    </bk>
    <bk>
      <rc t="2" v="139"/>
    </bk>
    <bk>
      <rc t="2" v="140"/>
    </bk>
    <bk>
      <rc t="2" v="141"/>
    </bk>
    <bk>
      <rc t="2" v="142"/>
    </bk>
    <bk>
      <rc t="2" v="143"/>
    </bk>
    <bk>
      <rc t="2" v="144"/>
    </bk>
    <bk>
      <rc t="2" v="145"/>
    </bk>
    <bk>
      <rc t="2" v="146"/>
    </bk>
    <bk>
      <rc t="2" v="147"/>
    </bk>
  </valueMetadata>
</metadata>
</file>

<file path=xl/sharedStrings.xml><?xml version="1.0" encoding="utf-8"?>
<sst xmlns="http://schemas.openxmlformats.org/spreadsheetml/2006/main" count="895" uniqueCount="328">
  <si>
    <t>Qty</t>
  </si>
  <si>
    <t>Colour</t>
  </si>
  <si>
    <t>Category</t>
  </si>
  <si>
    <t>DesignID</t>
  </si>
  <si>
    <t>ElementName</t>
  </si>
  <si>
    <t>Black</t>
  </si>
  <si>
    <t>Plates</t>
  </si>
  <si>
    <t>RADIATOR GRILLE 1X2</t>
  </si>
  <si>
    <t>PLATE 2X4</t>
  </si>
  <si>
    <t>PLATE 2X3</t>
  </si>
  <si>
    <t>PLATE 1X2</t>
  </si>
  <si>
    <t>PLATE 2X8</t>
  </si>
  <si>
    <t>FLAT TILE 1X2</t>
  </si>
  <si>
    <t>FLAT TILE 1X1</t>
  </si>
  <si>
    <t>PLATE 1X8</t>
  </si>
  <si>
    <t>Bricks</t>
  </si>
  <si>
    <t>TECHNIC BRICK 1X8</t>
  </si>
  <si>
    <t>PLATE 2X2 ROUND</t>
  </si>
  <si>
    <t>Vehicles &amp; Transportation</t>
  </si>
  <si>
    <t>TOOTHED BAR M=1, Z=10</t>
  </si>
  <si>
    <t>FLAT TILE 2X4</t>
  </si>
  <si>
    <t>PLATE W. BOW 1X2X2/3</t>
  </si>
  <si>
    <t>PLATE W. BOW  2X2X2/3</t>
  </si>
  <si>
    <t>FLAT TILE 2X2, ROUND</t>
  </si>
  <si>
    <t>PLATE 1X2, W/ 1 KNOB</t>
  </si>
  <si>
    <t>ANGLE PLATE 1X2 / 2X2</t>
  </si>
  <si>
    <t>FLAT TILE 1X1, ROUND, NO. 55</t>
  </si>
  <si>
    <t>FLAT TILE 1X1, ROUND</t>
  </si>
  <si>
    <t>Connectors</t>
  </si>
  <si>
    <t>CROSS AXLE 4M</t>
  </si>
  <si>
    <t>CROSS AXLE 6M</t>
  </si>
  <si>
    <t>CROSS AXLE 8M</t>
  </si>
  <si>
    <t>CROSS AXLE 12M</t>
  </si>
  <si>
    <t>CROSS AXLE 10M</t>
  </si>
  <si>
    <t>CATCH W. CROSS HOLE</t>
  </si>
  <si>
    <t>Technic Beams</t>
  </si>
  <si>
    <t>TECHNIC LEVER 3M</t>
  </si>
  <si>
    <t>2M CROSS AXLE W. GROOVE</t>
  </si>
  <si>
    <t>TECHNIC ANGULAR BEAM 4X6</t>
  </si>
  <si>
    <t>TECHNIC 6M HALF BEAM</t>
  </si>
  <si>
    <t>MODULE BUSH</t>
  </si>
  <si>
    <t>CONNECTOR PEG W. FRICTION</t>
  </si>
  <si>
    <t>TECHNIC STEERING WHEEL</t>
  </si>
  <si>
    <t>HALFBEAM CURVE 3X5</t>
  </si>
  <si>
    <t>TECHNIC ANGULAR BEAM 4X4</t>
  </si>
  <si>
    <t>TECHNIC CROSS BLOCK 2X1</t>
  </si>
  <si>
    <t>2M FRIC. SNAP W/CROSS HOLE</t>
  </si>
  <si>
    <t>TECHNIC 5M BEAM</t>
  </si>
  <si>
    <t>LEVER 1X4, WITHOUT NOTCH</t>
  </si>
  <si>
    <t>TECHNIC 3M BEAM</t>
  </si>
  <si>
    <t>TECHNIC ANG. BEAM 3X5 90 DEG.</t>
  </si>
  <si>
    <t>TECHNIC LEVER 2M</t>
  </si>
  <si>
    <t>CROSS BLOK 3M</t>
  </si>
  <si>
    <t>DOUBLE CONICAL WHEEL Z12 1M</t>
  </si>
  <si>
    <t>BALL WITH FRICTION SNAP</t>
  </si>
  <si>
    <t>DAMPER 2M</t>
  </si>
  <si>
    <t>TECHNIC 7M BEAM</t>
  </si>
  <si>
    <t>TECHNIC 13M BEAM</t>
  </si>
  <si>
    <t>Miscellaneous</t>
  </si>
  <si>
    <t>BION. EYE</t>
  </si>
  <si>
    <t>RACK 13 M</t>
  </si>
  <si>
    <t>TECHNIC 15M BEAM</t>
  </si>
  <si>
    <t>T-BEAM 3X3 W/HOLE ÃƒËœ4.8</t>
  </si>
  <si>
    <t>BEAM 3M Ã˜4.85 W. FORK</t>
  </si>
  <si>
    <t>DOUBLE BUSH 3M Ã˜4.9</t>
  </si>
  <si>
    <t>2X1X3 STEERING KNUCKLE ARM</t>
  </si>
  <si>
    <t>FLAT PANEL</t>
  </si>
  <si>
    <t>CROSS BLOCK/FORM 2X2X2</t>
  </si>
  <si>
    <t>TRACK ROD 6M,</t>
  </si>
  <si>
    <t>TECHNIC 9M BEAM</t>
  </si>
  <si>
    <t>TOGGEL JOINT</t>
  </si>
  <si>
    <t>CROSS BLOCK 3X2</t>
  </si>
  <si>
    <t>LEFT PANEL 2X5 (NR 22)</t>
  </si>
  <si>
    <t>RIGHT PANEL 2X5 (N0 21)</t>
  </si>
  <si>
    <t>TECHNIC 11M BEAM</t>
  </si>
  <si>
    <t>LEVER 5M</t>
  </si>
  <si>
    <t>BOWED PANEL 3X11X2 Ã˜4,85 (X19)</t>
  </si>
  <si>
    <t>SINGLE BUSH 2M Ã˜4,9</t>
  </si>
  <si>
    <t>FLAT PANEL 3X11M</t>
  </si>
  <si>
    <t>Cross axle 2m w. snap w. fric.</t>
  </si>
  <si>
    <t>DOUBLE CONICAL WHEEL Z20 1M</t>
  </si>
  <si>
    <t>TYRE LOW WIDE  DIA. 81.6X44</t>
  </si>
  <si>
    <t>RIM WIDE DIA 62.3X42 W/ 4.85 HOLE</t>
  </si>
  <si>
    <t>SHOCK ABSORBER, EXTRA HARD</t>
  </si>
  <si>
    <t>WHEEL BEARING BACK W/ CROSS HOLE</t>
  </si>
  <si>
    <t>BOWED PANEL 3X7X2 W/ 4.85 HOLE</t>
  </si>
  <si>
    <t>TUBE, W/ DOUBLE 4.85 HOLE</t>
  </si>
  <si>
    <t>STEERING GEAR, 9 MODULE</t>
  </si>
  <si>
    <t>CROSS BLOCK 90Ã‚Â°</t>
  </si>
  <si>
    <t>ANGLE ELEMENT, 157,5 DEGR. [3]</t>
  </si>
  <si>
    <t>BEAM 1X2 W/CROSS AND HOLE</t>
  </si>
  <si>
    <t>ANGLE ELEMENT, 90 DEGREES [6]</t>
  </si>
  <si>
    <t>DOUBLE ANGULAR BEAM 3X7 45Ã‚Â°</t>
  </si>
  <si>
    <t>ANGLE ELEMENT, 112,5 DEGR. [5]</t>
  </si>
  <si>
    <t>TECHNIC ANG. BEAM 4X2 90 DEG</t>
  </si>
  <si>
    <t>ANGLE ELEMENT, 180 DEGREES [2]</t>
  </si>
  <si>
    <t>ANGLE ELEMENT, 0 DEGREES [1]</t>
  </si>
  <si>
    <t>Brick Yellow</t>
  </si>
  <si>
    <t>3M CONNECTOR PEG</t>
  </si>
  <si>
    <t>CONICAL WHEEL Z12</t>
  </si>
  <si>
    <t>CONNECTOR PEG/CROSS AXLE</t>
  </si>
  <si>
    <t>KRYDSAKSEL M/STOP 4M</t>
  </si>
  <si>
    <t>PLASTIC MOTOR, CRANK</t>
  </si>
  <si>
    <t>1 1/2 M CONNECTING BUSH</t>
  </si>
  <si>
    <t>BEVEL GEAR Z20</t>
  </si>
  <si>
    <t>Bright Blue</t>
  </si>
  <si>
    <t>CONNECTOR PEG W. KNOB</t>
  </si>
  <si>
    <t>CONN.BUSH W.FRIC./CROSSALE</t>
  </si>
  <si>
    <t>CONNECTOR PEG W. FRICTION 3M</t>
  </si>
  <si>
    <t>Bright Orange</t>
  </si>
  <si>
    <t>PLATE 2X6</t>
  </si>
  <si>
    <t>FLAT TILE 1X6</t>
  </si>
  <si>
    <t>Shell 3x11x2  Ã˜ 4.85   08</t>
  </si>
  <si>
    <t>TECHNIC ANGULAR BEAM 3X7</t>
  </si>
  <si>
    <t>DOUBLE ANGULAR BEAM 3X7 45Â°</t>
  </si>
  <si>
    <t>RIGHT PANEL 3X7</t>
  </si>
  <si>
    <t>LEFT PANEL 3X7</t>
  </si>
  <si>
    <t>Cables, Hoses &amp; Strings</t>
  </si>
  <si>
    <t>FLEX ROD 19M</t>
  </si>
  <si>
    <t>LEFT PANEL 3X5</t>
  </si>
  <si>
    <t>RIGHT PANEL 3X5</t>
  </si>
  <si>
    <t>LEFT PANEL 5X11</t>
  </si>
  <si>
    <t>RIGHT PANEL 5X11</t>
  </si>
  <si>
    <t>CROSS BLOCK 90Â°</t>
  </si>
  <si>
    <t>FLEX ROD 12M</t>
  </si>
  <si>
    <t>LEFT PANEL 5X7</t>
  </si>
  <si>
    <t>RIGHT PANEL 5X7</t>
  </si>
  <si>
    <t>CROSS AXLE, EXTENSION, 2M</t>
  </si>
  <si>
    <t>PANEL WHEEL ARCH 5X15X2 W/ 4.85 HOLE</t>
  </si>
  <si>
    <t>PANEL WHEEL ARCH 5X15X2 W/ 4.85, 'NO. 1'</t>
  </si>
  <si>
    <t>PANEL WHEEL ARCH 5X15X2 W/ 4.85, 'NO. 2'</t>
  </si>
  <si>
    <t>PANEL CURVED 3X13X2</t>
  </si>
  <si>
    <t>ANGLE ELEMENT 135 DEG. [4]</t>
  </si>
  <si>
    <t>Bright Red</t>
  </si>
  <si>
    <t>BRICK 1X3</t>
  </si>
  <si>
    <t>TECHNIC LEVER 4M</t>
  </si>
  <si>
    <t>TECHNIC CHANGE-OVER CATCH</t>
  </si>
  <si>
    <t>GEAR WHEEL Z16 W. ÃƒËœ.4,85</t>
  </si>
  <si>
    <t>CROSS AXLE, EXTENSION, 3M</t>
  </si>
  <si>
    <t>Bright Yellow</t>
  </si>
  <si>
    <t>FLAT TILE 1X4</t>
  </si>
  <si>
    <t>TECHNIC BRICK 1X4, ÃƒËœ4,9</t>
  </si>
  <si>
    <t>PLATE 1X4</t>
  </si>
  <si>
    <t>PLASTIC MOTOR, PISTON</t>
  </si>
  <si>
    <t>PLASTIC MOTOR, CRANK/CROSS</t>
  </si>
  <si>
    <t>TECHNIC ANGULAR WHEEL</t>
  </si>
  <si>
    <t>CROSS AXLE 5M</t>
  </si>
  <si>
    <t>CROSS AXLE, 11 MODULE</t>
  </si>
  <si>
    <t>1/2 BUSH</t>
  </si>
  <si>
    <t>Dark Stone Grey</t>
  </si>
  <si>
    <t>PLATE 1X2 W. HOR. HOLE ÃƒËœ 4.8</t>
  </si>
  <si>
    <t>CROSS AXLE 5,5  WITH STOP 1M.</t>
  </si>
  <si>
    <t>DIFFERENTIALE 3M Z 28</t>
  </si>
  <si>
    <t>CARDAN CUP WITH CROSS AXLE 2M</t>
  </si>
  <si>
    <t>3 SNAP GEARBLOK</t>
  </si>
  <si>
    <t>GEAR WHEEL T=8, M=1</t>
  </si>
  <si>
    <t>CON. BUSH 2M FR. + CROSS AXLE</t>
  </si>
  <si>
    <t>FORM 5M W. BALL CUUP</t>
  </si>
  <si>
    <t>CROSS AXLE 4M WITH END STOP</t>
  </si>
  <si>
    <t>BEAM 1X1</t>
  </si>
  <si>
    <t>GEAR SHIFTER RING 3M</t>
  </si>
  <si>
    <t>GEAR WHEEL Z24</t>
  </si>
  <si>
    <t>Medium Stone Grey</t>
  </si>
  <si>
    <t>BRICK 1X4</t>
  </si>
  <si>
    <t>BRICK 1X6, ÃƒËœ4,9</t>
  </si>
  <si>
    <t>FINAL BRICK 2X2 TR.</t>
  </si>
  <si>
    <t>BRICK W. BOW 4X1X1 1/3</t>
  </si>
  <si>
    <t>PLATE 2X2 + ONE HULE ÃƒËœ4,8</t>
  </si>
  <si>
    <t>BRICK 1X2 WITH CROSS HOLE</t>
  </si>
  <si>
    <t>BALL W. CROSS AXLE</t>
  </si>
  <si>
    <t>DOUBLE CROSS BLOCK</t>
  </si>
  <si>
    <t>CROSS AXLE 7M</t>
  </si>
  <si>
    <t>CROSS AXLE 3M</t>
  </si>
  <si>
    <t>TECHNIC CROSS BLOCK/FORK 2X2</t>
  </si>
  <si>
    <t>BEAM 3 M. W/4 SNAPS</t>
  </si>
  <si>
    <t>PLASTIC MOTOR, CYLINDER</t>
  </si>
  <si>
    <t>BEAM FRAME 5X7 ÃƒËœ 4.85</t>
  </si>
  <si>
    <t>BEAM H. FRAME 5X11 ÃƒËœ4.85</t>
  </si>
  <si>
    <t>CONE WHEEL Z20 ÃƒËœ4.85</t>
  </si>
  <si>
    <t>GEAR WHEEL Z16</t>
  </si>
  <si>
    <t>PLASTIC MOTOR, MAIN ROD</t>
  </si>
  <si>
    <t>TRIANGEL</t>
  </si>
  <si>
    <t>BEAM I -FRAME 3X5 90 DEGR. HOLE ÃƒËœ4.85</t>
  </si>
  <si>
    <t>LT CARDAN BALL</t>
  </si>
  <si>
    <t>WHEEL BEARING BACK</t>
  </si>
  <si>
    <t>BUSH FOR CROSS AXLE</t>
  </si>
  <si>
    <t>Reddish Brown</t>
  </si>
  <si>
    <t>CROSS AXLE, 3 MODULE, W/ END STOP</t>
  </si>
  <si>
    <t>Sand Yellow</t>
  </si>
  <si>
    <t>CROSSAXLE 3M WITH KNOB</t>
  </si>
  <si>
    <t>CROSS AXLE 5M WITH END STOP</t>
  </si>
  <si>
    <t>Silver Metallic</t>
  </si>
  <si>
    <t>CORRUGATED PIPE 56MM, (SILVER</t>
  </si>
  <si>
    <t>Transparent</t>
  </si>
  <si>
    <t>PLATE 1X1 ROUND</t>
  </si>
  <si>
    <t>ROOF TILE 1X1X2/3</t>
  </si>
  <si>
    <t>PLATE 1X1</t>
  </si>
  <si>
    <t>ROUND PLATE Ã˜32X6,4</t>
  </si>
  <si>
    <t>Transparent Red</t>
  </si>
  <si>
    <t>White</t>
  </si>
  <si>
    <t>V-BELT ÃƒËœ15, WHITE</t>
  </si>
  <si>
    <t>FLAT TILE 1X4, NO. 80</t>
  </si>
  <si>
    <t>GEAR SHIFTER CONNECTOR 3M</t>
  </si>
  <si>
    <t>TECHNIC COUPLING 3,5-6 NCM</t>
  </si>
  <si>
    <t>Qty Printed</t>
  </si>
  <si>
    <t>Remaining</t>
  </si>
  <si>
    <t>Bambu</t>
  </si>
  <si>
    <t>Elegoo</t>
  </si>
  <si>
    <t>Sunlu</t>
  </si>
  <si>
    <t>PolyMaker</t>
  </si>
  <si>
    <t>Black - PETG HF</t>
  </si>
  <si>
    <t>Orange - PETG HF</t>
  </si>
  <si>
    <t>Red - PETG HF</t>
  </si>
  <si>
    <t>Blue - PETG HF</t>
  </si>
  <si>
    <t>Peanut Brown - PETG HF</t>
  </si>
  <si>
    <t>Yellow - PETG HF</t>
  </si>
  <si>
    <t>White - PETG HF</t>
  </si>
  <si>
    <t>Grey - PETG HF</t>
  </si>
  <si>
    <t>Green - PETG HF</t>
  </si>
  <si>
    <t>Red Transparrant - PETG</t>
  </si>
  <si>
    <t>Black - PETG Basic</t>
  </si>
  <si>
    <t>Orange - PETG Basic</t>
  </si>
  <si>
    <t>Space Grey - PETG HF</t>
  </si>
  <si>
    <t>Grey - PETG</t>
  </si>
  <si>
    <t>Red - PETG Basic</t>
  </si>
  <si>
    <t>Cream - PETG HF</t>
  </si>
  <si>
    <t>Dark Grey - PETG HF</t>
  </si>
  <si>
    <t>Light Blue  Translucent - PETG</t>
  </si>
  <si>
    <t>Jade White PLA Basic</t>
  </si>
  <si>
    <t>Cyan PLA Basic</t>
  </si>
  <si>
    <t>Bambu Green PLA Basic</t>
  </si>
  <si>
    <t>Cocoa Brown PLA Basic</t>
  </si>
  <si>
    <t>Sunflower Yellow PLA Basic</t>
  </si>
  <si>
    <t>Matte Ivory White PLA Matte</t>
  </si>
  <si>
    <t>Matte Ash Gray PLA Matte</t>
  </si>
  <si>
    <t>Matte Marine Blue PLA Matte</t>
  </si>
  <si>
    <t>Jade White PLA Basic (W Spool)</t>
  </si>
  <si>
    <t>Cyan PLA Basic (W Spool)</t>
  </si>
  <si>
    <t>Bambu Green PLA Basic (W Spool)</t>
  </si>
  <si>
    <t>Cocoa Brown PLA Basic (W Spool)</t>
  </si>
  <si>
    <t>Sunflower Yellow PLA Basic (W Spool)</t>
  </si>
  <si>
    <t>Matte Ivory White PLA Matte (W Spool)</t>
  </si>
  <si>
    <t>Matte Ash Gray PLA Matte (W Spool)</t>
  </si>
  <si>
    <t>Matte Marine Blue PLA Matte (W Spool)</t>
  </si>
  <si>
    <t>Matte Charcoal PLA Matte (W Spool)</t>
  </si>
  <si>
    <t>Ice Blue Translucent - PLA</t>
  </si>
  <si>
    <t>PLA/PETG Support</t>
  </si>
  <si>
    <t>PVA Support</t>
  </si>
  <si>
    <t>Matte Mandarin Orange PLA Matte (W Spool)</t>
  </si>
  <si>
    <t>Matte Scarlet Red PLA Matte (W Spool)</t>
  </si>
  <si>
    <t>Grey - PETG Rapid</t>
  </si>
  <si>
    <t>Grey - PETG Pro</t>
  </si>
  <si>
    <t>Green - PETG Pro</t>
  </si>
  <si>
    <t>Blue - PETG Pro</t>
  </si>
  <si>
    <t>Green - PETG</t>
  </si>
  <si>
    <t>Red - PETG</t>
  </si>
  <si>
    <t>Blue - PETG</t>
  </si>
  <si>
    <t>Yellow - PETG</t>
  </si>
  <si>
    <t>Electric Blue - PETG</t>
  </si>
  <si>
    <t xml:space="preserve">Sunny Orange - PETG </t>
  </si>
  <si>
    <t>Orange - PETG High Speed Matte</t>
  </si>
  <si>
    <t>Cost</t>
  </si>
  <si>
    <t>Blue - PETG Basic</t>
  </si>
  <si>
    <t>Orange - PETG HF (With Spool)</t>
  </si>
  <si>
    <t>Dark Grey - PETG HF (With Spool)</t>
  </si>
  <si>
    <t>Black - PETG HF (With Spool)</t>
  </si>
  <si>
    <t>Grey - PETG HF (With Spool)</t>
  </si>
  <si>
    <t>Yellow - PETG HF (With Spool)</t>
  </si>
  <si>
    <t>White - PETG HF (With Spool)</t>
  </si>
  <si>
    <t>Red - PETG HF (With Spool)</t>
  </si>
  <si>
    <t>Blue - PETG HF (With Spool)</t>
  </si>
  <si>
    <t>Peanut Brown - PETG HF (With Spool)</t>
  </si>
  <si>
    <t>Cream - PETG HF (With Spool)</t>
  </si>
  <si>
    <t>Green - PETG HF (With Spool)</t>
  </si>
  <si>
    <t>Black TPU (With Spool)</t>
  </si>
  <si>
    <t>Cost  / Roll</t>
  </si>
  <si>
    <t>Bambu H2D</t>
  </si>
  <si>
    <t>Bambu AMS</t>
  </si>
  <si>
    <t>Bambu AMS HT</t>
  </si>
  <si>
    <t>Elegoo Neptune 4 Max</t>
  </si>
  <si>
    <t>Elegoo Centauri Carbon</t>
  </si>
  <si>
    <t>Creality K1 MAX</t>
  </si>
  <si>
    <t>No.</t>
  </si>
  <si>
    <t>Unit Cost</t>
  </si>
  <si>
    <t>Bambu Laser</t>
  </si>
  <si>
    <t>Bambu P2S</t>
  </si>
  <si>
    <t>PEI Liquid Glue Pack (2 Pcs)</t>
  </si>
  <si>
    <t>Bambu Vision Encoder</t>
  </si>
  <si>
    <t>Bambu Hotend - H2/P2S</t>
  </si>
  <si>
    <t>Bambu Smooth PEI Plate</t>
  </si>
  <si>
    <t>Bambu Textured PEI Plate</t>
  </si>
  <si>
    <t>Bambu Cool Plate SuperTack</t>
  </si>
  <si>
    <t>Bambu Glue Stick</t>
  </si>
  <si>
    <t>Bambu 4-in-1 PTFE Adapter</t>
  </si>
  <si>
    <t>Revopoint Metro xScanner</t>
  </si>
  <si>
    <t>Beige PLA +</t>
  </si>
  <si>
    <t>Clear Transparant - PLA+</t>
  </si>
  <si>
    <t>Tinmorry</t>
  </si>
  <si>
    <t>Brown PLA +</t>
  </si>
  <si>
    <t>Yellow - PETG Rapid</t>
  </si>
  <si>
    <t>Red - PETG Rapid</t>
  </si>
  <si>
    <t>Filament</t>
  </si>
  <si>
    <t>Printers &amp; Accessories</t>
  </si>
  <si>
    <t xml:space="preserve">Start Date </t>
  </si>
  <si>
    <t>Electricity Jan</t>
  </si>
  <si>
    <t>Electricity Feb</t>
  </si>
  <si>
    <t>Electricity Mar</t>
  </si>
  <si>
    <t>Electricity Apr</t>
  </si>
  <si>
    <t>Electricity May</t>
  </si>
  <si>
    <t>Electricity Jun</t>
  </si>
  <si>
    <t>Project Total</t>
  </si>
  <si>
    <t>Computer Srtorage</t>
  </si>
  <si>
    <t>Computer Upgrade</t>
  </si>
  <si>
    <t>Misc Tools &amp; Consumables</t>
  </si>
  <si>
    <t>Build House (Not Fit Out)</t>
  </si>
  <si>
    <t>LEGO Models</t>
  </si>
  <si>
    <t>Percentage Complete</t>
  </si>
  <si>
    <t>250 to Reprint (Possibly)</t>
  </si>
  <si>
    <t>Removed from model</t>
  </si>
  <si>
    <t>Y</t>
  </si>
  <si>
    <t>y</t>
  </si>
  <si>
    <t>Notes</t>
  </si>
  <si>
    <t>Image</t>
  </si>
  <si>
    <t>Printer</t>
  </si>
  <si>
    <t>&lt;&lt;&lt;&lt;</t>
  </si>
  <si>
    <t>elegoo?</t>
  </si>
  <si>
    <t xml:space="preserve"> </t>
  </si>
  <si>
    <t>Elegoo 25 per 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</si>
</sst>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trike/>
      <sz val="11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8" fillId="33" borderId="0" xfId="0" applyFont="1" applyFill="1"/>
    <xf numFmtId="0" fontId="0" fillId="34" borderId="0" xfId="0" applyFill="1"/>
    <xf numFmtId="0" fontId="19" fillId="34" borderId="0" xfId="0" applyFont="1" applyFill="1"/>
    <xf numFmtId="0" fontId="20" fillId="33" borderId="0" xfId="0" applyFont="1" applyFill="1"/>
    <xf numFmtId="164" fontId="0" fillId="0" borderId="0" xfId="0" applyNumberFormat="1"/>
    <xf numFmtId="0" fontId="0" fillId="0" borderId="0" xfId="0" applyAlignment="1">
      <alignment wrapText="1"/>
    </xf>
    <xf numFmtId="164" fontId="0" fillId="34" borderId="0" xfId="0" applyNumberFormat="1" applyFill="1"/>
    <xf numFmtId="17" fontId="0" fillId="0" borderId="0" xfId="0" applyNumberFormat="1"/>
    <xf numFmtId="0" fontId="16" fillId="0" borderId="0" xfId="0" applyFont="1"/>
    <xf numFmtId="164" fontId="16" fillId="0" borderId="0" xfId="0" applyNumberFormat="1" applyFont="1"/>
    <xf numFmtId="0" fontId="0" fillId="0" borderId="10" xfId="0" applyBorder="1"/>
    <xf numFmtId="164" fontId="0" fillId="0" borderId="10" xfId="0" applyNumberFormat="1" applyBorder="1"/>
    <xf numFmtId="10" fontId="0" fillId="0" borderId="0" xfId="0" applyNumberFormat="1"/>
    <xf numFmtId="0" fontId="16" fillId="35" borderId="0" xfId="0" applyFont="1" applyFill="1"/>
    <xf numFmtId="10" fontId="18" fillId="33" borderId="0" xfId="0" applyNumberFormat="1" applyFont="1" applyFill="1"/>
    <xf numFmtId="0" fontId="0" fillId="0" borderId="0" xfId="0" applyAlignment="1">
      <alignment horizontal="left"/>
    </xf>
    <xf numFmtId="0" fontId="0" fillId="33" borderId="0" xfId="0" applyFill="1"/>
    <xf numFmtId="10" fontId="0" fillId="33" borderId="0" xfId="0" applyNumberFormat="1" applyFill="1"/>
    <xf numFmtId="0" fontId="18" fillId="34" borderId="0" xfId="0" applyFont="1" applyFill="1"/>
    <xf numFmtId="10" fontId="0" fillId="34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6" Type="http://schemas.openxmlformats.org/officeDocument/2006/relationships/image" Target="../media/image16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8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  <rv s="0">
    <v>87</v>
    <v>5</v>
  </rv>
  <rv s="0">
    <v>88</v>
    <v>5</v>
  </rv>
  <rv s="0">
    <v>89</v>
    <v>5</v>
  </rv>
  <rv s="0">
    <v>90</v>
    <v>5</v>
  </rv>
  <rv s="0">
    <v>91</v>
    <v>5</v>
  </rv>
  <rv s="0">
    <v>92</v>
    <v>5</v>
  </rv>
  <rv s="0">
    <v>93</v>
    <v>5</v>
  </rv>
  <rv s="0">
    <v>94</v>
    <v>5</v>
  </rv>
  <rv s="0">
    <v>95</v>
    <v>5</v>
  </rv>
  <rv s="0">
    <v>96</v>
    <v>5</v>
  </rv>
  <rv s="0">
    <v>97</v>
    <v>5</v>
  </rv>
  <rv s="0">
    <v>98</v>
    <v>5</v>
  </rv>
  <rv s="0">
    <v>99</v>
    <v>5</v>
  </rv>
  <rv s="0">
    <v>100</v>
    <v>5</v>
  </rv>
  <rv s="0">
    <v>101</v>
    <v>5</v>
  </rv>
  <rv s="0">
    <v>102</v>
    <v>5</v>
  </rv>
  <rv s="0">
    <v>103</v>
    <v>5</v>
  </rv>
  <rv s="0">
    <v>104</v>
    <v>5</v>
  </rv>
  <rv s="0">
    <v>105</v>
    <v>5</v>
  </rv>
  <rv s="0">
    <v>106</v>
    <v>5</v>
  </rv>
  <rv s="0">
    <v>107</v>
    <v>5</v>
  </rv>
  <rv s="0">
    <v>108</v>
    <v>5</v>
  </rv>
  <rv s="0">
    <v>109</v>
    <v>5</v>
  </rv>
  <rv s="0">
    <v>110</v>
    <v>5</v>
  </rv>
  <rv s="0">
    <v>111</v>
    <v>5</v>
  </rv>
  <rv s="0">
    <v>112</v>
    <v>5</v>
  </rv>
  <rv s="0">
    <v>113</v>
    <v>5</v>
  </rv>
  <rv s="0">
    <v>114</v>
    <v>5</v>
  </rv>
  <rv s="0">
    <v>115</v>
    <v>5</v>
  </rv>
  <rv s="0">
    <v>116</v>
    <v>5</v>
  </rv>
  <rv s="0">
    <v>117</v>
    <v>5</v>
  </rv>
  <rv s="0">
    <v>118</v>
    <v>5</v>
  </rv>
  <rv s="0">
    <v>119</v>
    <v>5</v>
  </rv>
  <rv s="0">
    <v>120</v>
    <v>5</v>
  </rv>
  <rv s="0">
    <v>121</v>
    <v>5</v>
  </rv>
  <rv s="0">
    <v>122</v>
    <v>5</v>
  </rv>
  <rv s="0">
    <v>123</v>
    <v>5</v>
  </rv>
  <rv s="0">
    <v>124</v>
    <v>5</v>
  </rv>
  <rv s="0">
    <v>125</v>
    <v>5</v>
  </rv>
  <rv s="0">
    <v>126</v>
    <v>5</v>
  </rv>
  <rv s="0">
    <v>127</v>
    <v>5</v>
  </rv>
  <rv s="0">
    <v>128</v>
    <v>5</v>
  </rv>
  <rv s="0">
    <v>129</v>
    <v>5</v>
  </rv>
  <rv s="0">
    <v>130</v>
    <v>5</v>
  </rv>
  <rv s="0">
    <v>131</v>
    <v>5</v>
  </rv>
  <rv s="0">
    <v>132</v>
    <v>5</v>
  </rv>
  <rv s="0">
    <v>133</v>
    <v>5</v>
  </rv>
  <rv s="0">
    <v>134</v>
    <v>5</v>
  </rv>
  <rv s="0">
    <v>135</v>
    <v>5</v>
  </rv>
  <rv s="0">
    <v>136</v>
    <v>5</v>
  </rv>
  <rv s="0">
    <v>137</v>
    <v>5</v>
  </rv>
  <rv s="0">
    <v>138</v>
    <v>5</v>
  </rv>
  <rv s="0">
    <v>139</v>
    <v>5</v>
  </rv>
  <rv s="0">
    <v>140</v>
    <v>5</v>
  </rv>
  <rv s="0">
    <v>141</v>
    <v>5</v>
  </rv>
  <rv s="0">
    <v>142</v>
    <v>5</v>
  </rv>
  <rv s="0">
    <v>143</v>
    <v>5</v>
  </rv>
  <rv s="0">
    <v>144</v>
    <v>5</v>
  </rv>
  <rv s="0">
    <v>145</v>
    <v>5</v>
  </rv>
  <rv s="0">
    <v>146</v>
    <v>5</v>
  </rv>
  <rv s="0">
    <v>147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  <rel r:id="rId116"/>
  <rel r:id="rId117"/>
  <rel r:id="rId118"/>
  <rel r:id="rId119"/>
  <rel r:id="rId120"/>
  <rel r:id="rId121"/>
  <rel r:id="rId122"/>
  <rel r:id="rId123"/>
  <rel r:id="rId124"/>
  <rel r:id="rId125"/>
  <rel r:id="rId126"/>
  <rel r:id="rId127"/>
  <rel r:id="rId128"/>
  <rel r:id="rId129"/>
  <rel r:id="rId130"/>
  <rel r:id="rId131"/>
  <rel r:id="rId132"/>
  <rel r:id="rId133"/>
  <rel r:id="rId134"/>
  <rel r:id="rId135"/>
  <rel r:id="rId136"/>
  <rel r:id="rId137"/>
  <rel r:id="rId138"/>
  <rel r:id="rId139"/>
  <rel r:id="rId140"/>
  <rel r:id="rId141"/>
  <rel r:id="rId142"/>
  <rel r:id="rId143"/>
  <rel r:id="rId144"/>
  <rel r:id="rId145"/>
  <rel r:id="rId146"/>
  <rel r:id="rId147"/>
  <rel r:id="rId148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8EC5B-9730-4ECD-8A37-A0228165EDC9}">
  <dimension ref="A1:C14"/>
  <sheetViews>
    <sheetView workbookViewId="0">
      <selection activeCell="E20" sqref="E20"/>
    </sheetView>
  </sheetViews>
  <sheetFormatPr defaultRowHeight="15" x14ac:dyDescent="0.25"/>
  <cols>
    <col min="1" max="1" width="25.140625" bestFit="1" customWidth="1"/>
    <col min="2" max="2" width="10.42578125" style="5" bestFit="1" customWidth="1"/>
    <col min="3" max="3" width="12.85546875" customWidth="1"/>
  </cols>
  <sheetData>
    <row r="1" spans="1:3" x14ac:dyDescent="0.25">
      <c r="A1" t="s">
        <v>303</v>
      </c>
      <c r="B1" s="8">
        <v>46023</v>
      </c>
      <c r="C1" s="8"/>
    </row>
    <row r="2" spans="1:3" x14ac:dyDescent="0.25">
      <c r="A2" t="s">
        <v>301</v>
      </c>
      <c r="B2" s="5">
        <f>Filament!C72</f>
        <v>6416.4599999999928</v>
      </c>
    </row>
    <row r="3" spans="1:3" x14ac:dyDescent="0.25">
      <c r="A3" t="s">
        <v>302</v>
      </c>
      <c r="B3" s="5">
        <f>Filament!C72</f>
        <v>6416.4599999999928</v>
      </c>
    </row>
    <row r="4" spans="1:3" x14ac:dyDescent="0.25">
      <c r="A4" t="s">
        <v>314</v>
      </c>
      <c r="B4" s="5">
        <v>7000</v>
      </c>
    </row>
    <row r="5" spans="1:3" x14ac:dyDescent="0.25">
      <c r="A5" t="s">
        <v>313</v>
      </c>
      <c r="B5" s="5">
        <v>2000</v>
      </c>
    </row>
    <row r="6" spans="1:3" x14ac:dyDescent="0.25">
      <c r="A6" t="s">
        <v>315</v>
      </c>
      <c r="B6" s="5">
        <v>1200</v>
      </c>
    </row>
    <row r="7" spans="1:3" x14ac:dyDescent="0.25">
      <c r="A7" t="s">
        <v>304</v>
      </c>
      <c r="B7" s="5">
        <v>300</v>
      </c>
    </row>
    <row r="8" spans="1:3" x14ac:dyDescent="0.25">
      <c r="A8" t="s">
        <v>305</v>
      </c>
      <c r="B8" s="5">
        <v>350</v>
      </c>
    </row>
    <row r="9" spans="1:3" x14ac:dyDescent="0.25">
      <c r="A9" t="s">
        <v>306</v>
      </c>
      <c r="B9" s="5">
        <v>350</v>
      </c>
    </row>
    <row r="10" spans="1:3" x14ac:dyDescent="0.25">
      <c r="A10" t="s">
        <v>307</v>
      </c>
      <c r="B10" s="5">
        <v>400</v>
      </c>
    </row>
    <row r="11" spans="1:3" x14ac:dyDescent="0.25">
      <c r="A11" t="s">
        <v>308</v>
      </c>
      <c r="B11" s="5">
        <v>400</v>
      </c>
    </row>
    <row r="12" spans="1:3" x14ac:dyDescent="0.25">
      <c r="A12" t="s">
        <v>309</v>
      </c>
      <c r="B12" s="5">
        <v>400</v>
      </c>
    </row>
    <row r="13" spans="1:3" s="11" customFormat="1" ht="15.75" thickBot="1" x14ac:dyDescent="0.3">
      <c r="B13" s="12"/>
    </row>
    <row r="14" spans="1:3" s="9" customFormat="1" x14ac:dyDescent="0.25">
      <c r="A14" s="9" t="s">
        <v>310</v>
      </c>
      <c r="B14" s="10">
        <f>+SUM(B2:B12)</f>
        <v>25232.919999999984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F882-C64E-4D51-8C85-DF2BF4BD029E}">
  <dimension ref="A1:H72"/>
  <sheetViews>
    <sheetView workbookViewId="0">
      <pane ySplit="1" topLeftCell="A2" activePane="bottomLeft" state="frozen"/>
      <selection pane="bottomLeft" activeCell="B75" sqref="B75"/>
    </sheetView>
  </sheetViews>
  <sheetFormatPr defaultRowHeight="15" x14ac:dyDescent="0.25"/>
  <cols>
    <col min="1" max="1" width="35.42578125" bestFit="1" customWidth="1"/>
    <col min="2" max="3" width="20" style="5" customWidth="1"/>
    <col min="4" max="7" width="16" customWidth="1"/>
    <col min="8" max="8" width="17.140625" customWidth="1"/>
  </cols>
  <sheetData>
    <row r="1" spans="1:8" x14ac:dyDescent="0.25">
      <c r="B1" s="5" t="s">
        <v>275</v>
      </c>
      <c r="C1" s="5" t="s">
        <v>261</v>
      </c>
      <c r="D1" t="s">
        <v>206</v>
      </c>
      <c r="E1" t="s">
        <v>207</v>
      </c>
      <c r="F1" t="s">
        <v>208</v>
      </c>
      <c r="G1" t="s">
        <v>209</v>
      </c>
      <c r="H1" t="s">
        <v>297</v>
      </c>
    </row>
    <row r="2" spans="1:8" x14ac:dyDescent="0.25">
      <c r="A2" t="s">
        <v>265</v>
      </c>
      <c r="B2" s="5">
        <v>20.99</v>
      </c>
      <c r="C2" s="5" cm="1">
        <f t="array" ref="C2">SUM(D2:S2*B2)</f>
        <v>0</v>
      </c>
    </row>
    <row r="3" spans="1:8" x14ac:dyDescent="0.25">
      <c r="A3" t="s">
        <v>210</v>
      </c>
      <c r="B3" s="5">
        <v>17.989999999999998</v>
      </c>
      <c r="C3" s="5" cm="1">
        <f t="array" ref="C3">SUM(D3:S3*B3)</f>
        <v>1151.3599999999999</v>
      </c>
      <c r="D3">
        <v>64</v>
      </c>
    </row>
    <row r="4" spans="1:8" x14ac:dyDescent="0.25">
      <c r="A4" t="s">
        <v>220</v>
      </c>
      <c r="B4" s="5">
        <v>17.989999999999998</v>
      </c>
      <c r="C4" s="5" cm="1">
        <f t="array" ref="C4">SUM(D4:S4*B4)</f>
        <v>989.44999999999993</v>
      </c>
      <c r="D4">
        <v>55</v>
      </c>
    </row>
    <row r="5" spans="1:8" x14ac:dyDescent="0.25">
      <c r="A5" t="s">
        <v>266</v>
      </c>
      <c r="B5" s="5">
        <v>20.99</v>
      </c>
      <c r="C5" s="5" cm="1">
        <f t="array" ref="C5">SUM(D5:S5*B5)</f>
        <v>0</v>
      </c>
    </row>
    <row r="6" spans="1:8" x14ac:dyDescent="0.25">
      <c r="A6" t="s">
        <v>217</v>
      </c>
      <c r="B6" s="5">
        <v>17.989999999999998</v>
      </c>
      <c r="C6" s="5" cm="1">
        <f t="array" ref="C6">SUM(D6:S6*B6)</f>
        <v>71.959999999999994</v>
      </c>
      <c r="D6">
        <v>4</v>
      </c>
    </row>
    <row r="7" spans="1:8" x14ac:dyDescent="0.25">
      <c r="A7" t="s">
        <v>250</v>
      </c>
      <c r="B7" s="5">
        <v>11.99</v>
      </c>
      <c r="C7" s="5" cm="1">
        <f t="array" ref="C7">SUM(D7:S7*B7)</f>
        <v>719.4</v>
      </c>
      <c r="E7">
        <v>60</v>
      </c>
    </row>
    <row r="8" spans="1:8" x14ac:dyDescent="0.25">
      <c r="A8" t="s">
        <v>251</v>
      </c>
      <c r="B8" s="5">
        <v>11.99</v>
      </c>
      <c r="C8" s="5" cm="1">
        <f t="array" ref="C8">SUM(D8:S8*B8)</f>
        <v>119.9</v>
      </c>
      <c r="E8">
        <v>10</v>
      </c>
    </row>
    <row r="9" spans="1:8" x14ac:dyDescent="0.25">
      <c r="A9" t="s">
        <v>223</v>
      </c>
      <c r="B9" s="5">
        <v>17.989999999999998</v>
      </c>
      <c r="C9" s="5" cm="1">
        <f t="array" ref="C9">SUM(D9:S9*B9)</f>
        <v>0</v>
      </c>
    </row>
    <row r="10" spans="1:8" x14ac:dyDescent="0.25">
      <c r="A10" t="s">
        <v>264</v>
      </c>
      <c r="B10" s="5">
        <v>20.99</v>
      </c>
      <c r="C10" s="5" cm="1">
        <f t="array" ref="C10">SUM(D10:S10*B10)</f>
        <v>0</v>
      </c>
    </row>
    <row r="11" spans="1:8" x14ac:dyDescent="0.25">
      <c r="A11" t="s">
        <v>226</v>
      </c>
      <c r="B11" s="5">
        <v>17.989999999999998</v>
      </c>
      <c r="C11" s="5" cm="1">
        <f t="array" ref="C11">SUM(D11:S11*B11)</f>
        <v>71.959999999999994</v>
      </c>
      <c r="D11">
        <v>4</v>
      </c>
    </row>
    <row r="12" spans="1:8" x14ac:dyDescent="0.25">
      <c r="A12" t="s">
        <v>222</v>
      </c>
      <c r="B12" s="5">
        <v>17.989999999999998</v>
      </c>
      <c r="C12" s="5" cm="1">
        <f t="array" ref="C12">SUM(D12:S12*B12)</f>
        <v>35.979999999999997</v>
      </c>
      <c r="E12">
        <v>2</v>
      </c>
    </row>
    <row r="13" spans="1:8" x14ac:dyDescent="0.25">
      <c r="A13" t="s">
        <v>260</v>
      </c>
      <c r="B13" s="5">
        <v>12.99</v>
      </c>
      <c r="C13" s="5" cm="1">
        <f t="array" ref="C13">SUM(D13:S13*B13)</f>
        <v>233.82</v>
      </c>
      <c r="F13">
        <v>18</v>
      </c>
    </row>
    <row r="14" spans="1:8" x14ac:dyDescent="0.25">
      <c r="A14" t="s">
        <v>259</v>
      </c>
      <c r="B14" s="5">
        <v>12.74</v>
      </c>
      <c r="C14" s="5" cm="1">
        <f t="array" ref="C14">SUM(D14:S14*B14)</f>
        <v>63.7</v>
      </c>
      <c r="F14">
        <v>5</v>
      </c>
    </row>
    <row r="15" spans="1:8" x14ac:dyDescent="0.25">
      <c r="A15" t="s">
        <v>263</v>
      </c>
      <c r="B15" s="5">
        <v>20.99</v>
      </c>
      <c r="C15" s="5" cm="1">
        <f t="array" ref="C15">SUM(D15:S15*B15)</f>
        <v>0</v>
      </c>
    </row>
    <row r="16" spans="1:8" x14ac:dyDescent="0.25">
      <c r="A16" t="s">
        <v>211</v>
      </c>
      <c r="B16" s="5">
        <v>17.989999999999998</v>
      </c>
      <c r="C16" s="5" cm="1">
        <f t="array" ref="C16">SUM(D16:S16*B16)</f>
        <v>629.65</v>
      </c>
      <c r="D16">
        <v>35</v>
      </c>
    </row>
    <row r="17" spans="1:7" x14ac:dyDescent="0.25">
      <c r="A17" t="s">
        <v>221</v>
      </c>
      <c r="B17" s="5">
        <v>17.989999999999998</v>
      </c>
      <c r="C17" s="5" cm="1">
        <f t="array" ref="C17">SUM(D17:S17*B17)</f>
        <v>269.84999999999997</v>
      </c>
      <c r="D17">
        <v>15</v>
      </c>
    </row>
    <row r="18" spans="1:7" x14ac:dyDescent="0.25">
      <c r="A18" t="s">
        <v>299</v>
      </c>
      <c r="B18" s="5">
        <v>12.99</v>
      </c>
      <c r="C18" s="5" cm="1">
        <f t="array" ref="C18">SUM(D18:S18*B18)</f>
        <v>25.98</v>
      </c>
      <c r="F18">
        <v>2</v>
      </c>
    </row>
    <row r="19" spans="1:7" x14ac:dyDescent="0.25">
      <c r="A19" t="s">
        <v>257</v>
      </c>
      <c r="B19" s="7">
        <v>20.99</v>
      </c>
      <c r="C19" s="5" cm="1">
        <f t="array" ref="C19">SUM(D19:S19*B19)</f>
        <v>20.99</v>
      </c>
      <c r="G19">
        <v>1</v>
      </c>
    </row>
    <row r="20" spans="1:7" x14ac:dyDescent="0.25">
      <c r="A20" t="s">
        <v>267</v>
      </c>
      <c r="B20" s="5">
        <v>20.99</v>
      </c>
      <c r="C20" s="5" cm="1">
        <f t="array" ref="C20">SUM(D20:S20*B20)</f>
        <v>0</v>
      </c>
    </row>
    <row r="21" spans="1:7" x14ac:dyDescent="0.25">
      <c r="A21" t="s">
        <v>215</v>
      </c>
      <c r="B21" s="5">
        <v>17.989999999999998</v>
      </c>
      <c r="C21" s="5" cm="1">
        <f t="array" ref="C21">SUM(D21:S21*B21)</f>
        <v>143.91999999999999</v>
      </c>
      <c r="D21">
        <v>8</v>
      </c>
    </row>
    <row r="22" spans="1:7" x14ac:dyDescent="0.25">
      <c r="A22" t="s">
        <v>268</v>
      </c>
      <c r="B22" s="5">
        <v>20.99</v>
      </c>
      <c r="C22" s="5" cm="1">
        <f t="array" ref="C22">SUM(D22:S22*B22)</f>
        <v>0</v>
      </c>
    </row>
    <row r="23" spans="1:7" x14ac:dyDescent="0.25">
      <c r="A23" t="s">
        <v>216</v>
      </c>
      <c r="B23" s="5">
        <v>17.989999999999998</v>
      </c>
      <c r="C23" s="5" cm="1">
        <f t="array" ref="C23">SUM(D23:S23*B23)</f>
        <v>71.959999999999994</v>
      </c>
      <c r="D23">
        <v>4</v>
      </c>
    </row>
    <row r="24" spans="1:7" x14ac:dyDescent="0.25">
      <c r="A24" t="s">
        <v>300</v>
      </c>
      <c r="B24" s="5">
        <v>13.99</v>
      </c>
      <c r="C24" s="5" cm="1">
        <f t="array" ref="C24">SUM(D24:S24*B24)</f>
        <v>27.98</v>
      </c>
      <c r="F24">
        <v>2</v>
      </c>
    </row>
    <row r="25" spans="1:7" x14ac:dyDescent="0.25">
      <c r="A25" t="s">
        <v>255</v>
      </c>
      <c r="B25" s="7">
        <v>20.99</v>
      </c>
      <c r="C25" s="5" cm="1">
        <f t="array" ref="C25">SUM(D25:S25*B25)</f>
        <v>20.99</v>
      </c>
      <c r="G25">
        <v>1</v>
      </c>
    </row>
    <row r="26" spans="1:7" x14ac:dyDescent="0.25">
      <c r="A26" t="s">
        <v>269</v>
      </c>
      <c r="B26" s="5">
        <v>20.99</v>
      </c>
      <c r="C26" s="5" cm="1">
        <f t="array" ref="C26">SUM(D26:S26*B26)</f>
        <v>0</v>
      </c>
    </row>
    <row r="27" spans="1:7" x14ac:dyDescent="0.25">
      <c r="A27" t="s">
        <v>212</v>
      </c>
      <c r="B27" s="5">
        <v>17.989999999999998</v>
      </c>
      <c r="C27" s="5" cm="1">
        <f t="array" ref="C27">SUM(D27:S27*B27)</f>
        <v>143.91999999999999</v>
      </c>
      <c r="D27">
        <v>8</v>
      </c>
    </row>
    <row r="28" spans="1:7" x14ac:dyDescent="0.25">
      <c r="A28" t="s">
        <v>224</v>
      </c>
      <c r="B28" s="5">
        <v>17.989999999999998</v>
      </c>
      <c r="C28" s="5" cm="1">
        <f t="array" ref="C28">SUM(D28:S28*B28)</f>
        <v>359.79999999999995</v>
      </c>
      <c r="D28">
        <v>20</v>
      </c>
    </row>
    <row r="29" spans="1:7" x14ac:dyDescent="0.25">
      <c r="A29" t="s">
        <v>258</v>
      </c>
      <c r="B29" s="7">
        <v>20.99</v>
      </c>
      <c r="C29" s="5" cm="1">
        <f t="array" ref="C29">SUM(D29:S29*B29)</f>
        <v>20.99</v>
      </c>
      <c r="G29">
        <v>1</v>
      </c>
    </row>
    <row r="30" spans="1:7" x14ac:dyDescent="0.25">
      <c r="A30" t="s">
        <v>256</v>
      </c>
      <c r="B30" s="7">
        <v>20.99</v>
      </c>
      <c r="C30" s="5" cm="1">
        <f t="array" ref="C30">SUM(D30:S30*B30)</f>
        <v>20.99</v>
      </c>
      <c r="G30">
        <v>1</v>
      </c>
    </row>
    <row r="31" spans="1:7" x14ac:dyDescent="0.25">
      <c r="A31" t="s">
        <v>262</v>
      </c>
      <c r="B31" s="5">
        <v>17.989999999999998</v>
      </c>
      <c r="C31" s="5" cm="1">
        <f t="array" ref="C31">SUM(D31:S31*B31)</f>
        <v>0</v>
      </c>
    </row>
    <row r="32" spans="1:7" x14ac:dyDescent="0.25">
      <c r="A32" t="s">
        <v>270</v>
      </c>
      <c r="B32" s="5">
        <v>20.99</v>
      </c>
      <c r="C32" s="5" cm="1">
        <f t="array" ref="C32">SUM(D32:S32*B32)</f>
        <v>0</v>
      </c>
    </row>
    <row r="33" spans="1:8" x14ac:dyDescent="0.25">
      <c r="A33" t="s">
        <v>213</v>
      </c>
      <c r="B33" s="5">
        <v>17.989999999999998</v>
      </c>
      <c r="C33" s="5" cm="1">
        <f t="array" ref="C33">SUM(D33:S33*B33)</f>
        <v>125.92999999999999</v>
      </c>
      <c r="D33">
        <v>7</v>
      </c>
    </row>
    <row r="34" spans="1:8" x14ac:dyDescent="0.25">
      <c r="A34" t="s">
        <v>253</v>
      </c>
      <c r="B34" s="5">
        <v>11.99</v>
      </c>
      <c r="C34" s="5" cm="1">
        <f t="array" ref="C34">SUM(D34:S34*B34)</f>
        <v>119.9</v>
      </c>
      <c r="E34">
        <v>10</v>
      </c>
    </row>
    <row r="35" spans="1:8" x14ac:dyDescent="0.25">
      <c r="A35" t="s">
        <v>272</v>
      </c>
      <c r="B35" s="5">
        <v>20.99</v>
      </c>
      <c r="C35" s="5" cm="1">
        <f t="array" ref="C35">SUM(D35:S35*B35)</f>
        <v>0</v>
      </c>
    </row>
    <row r="36" spans="1:8" x14ac:dyDescent="0.25">
      <c r="A36" t="s">
        <v>225</v>
      </c>
      <c r="B36" s="5">
        <v>17.989999999999998</v>
      </c>
      <c r="C36" s="5" cm="1">
        <f t="array" ref="C36">SUM(D36:S36*B36)</f>
        <v>53.97</v>
      </c>
      <c r="D36">
        <v>3</v>
      </c>
    </row>
    <row r="37" spans="1:8" x14ac:dyDescent="0.25">
      <c r="A37" t="s">
        <v>271</v>
      </c>
      <c r="B37" s="5">
        <v>20.99</v>
      </c>
      <c r="C37" s="5" cm="1">
        <f t="array" ref="C37">SUM(D37:S37*B37)</f>
        <v>0</v>
      </c>
    </row>
    <row r="38" spans="1:8" x14ac:dyDescent="0.25">
      <c r="A38" t="s">
        <v>214</v>
      </c>
      <c r="B38" s="5">
        <v>17.989999999999998</v>
      </c>
      <c r="C38" s="5" cm="1">
        <f t="array" ref="C38">SUM(D38:S38*B38)</f>
        <v>35.979999999999997</v>
      </c>
      <c r="D38">
        <v>2</v>
      </c>
    </row>
    <row r="39" spans="1:8" x14ac:dyDescent="0.25">
      <c r="A39" t="s">
        <v>254</v>
      </c>
      <c r="B39" s="7">
        <v>20.99</v>
      </c>
      <c r="C39" s="5" cm="1">
        <f t="array" ref="C39">SUM(D39:S39*B39)</f>
        <v>20.99</v>
      </c>
      <c r="G39">
        <v>1</v>
      </c>
    </row>
    <row r="40" spans="1:8" x14ac:dyDescent="0.25">
      <c r="A40" t="s">
        <v>273</v>
      </c>
      <c r="B40" s="5">
        <v>20.99</v>
      </c>
      <c r="C40" s="5" cm="1">
        <f t="array" ref="C40">SUM(D40:S40*B40)</f>
        <v>0</v>
      </c>
    </row>
    <row r="41" spans="1:8" x14ac:dyDescent="0.25">
      <c r="A41" t="s">
        <v>218</v>
      </c>
      <c r="B41" s="5">
        <v>17.989999999999998</v>
      </c>
      <c r="C41" s="5" cm="1">
        <f t="array" ref="C41">SUM(D41:S41*B41)</f>
        <v>0</v>
      </c>
    </row>
    <row r="42" spans="1:8" x14ac:dyDescent="0.25">
      <c r="A42" t="s">
        <v>252</v>
      </c>
      <c r="B42" s="5">
        <v>11.99</v>
      </c>
      <c r="C42" s="5" cm="1">
        <f t="array" ref="C42">SUM(D42:S42*B42)</f>
        <v>119.9</v>
      </c>
      <c r="E42">
        <v>10</v>
      </c>
    </row>
    <row r="43" spans="1:8" x14ac:dyDescent="0.25">
      <c r="A43" t="s">
        <v>219</v>
      </c>
      <c r="B43" s="5">
        <v>13.99</v>
      </c>
      <c r="C43" s="5" cm="1">
        <f t="array" ref="C43">SUM(D43:S43*B43)</f>
        <v>27.98</v>
      </c>
      <c r="H43">
        <v>2</v>
      </c>
    </row>
    <row r="44" spans="1:8" x14ac:dyDescent="0.25">
      <c r="A44" t="s">
        <v>227</v>
      </c>
      <c r="B44" s="5">
        <v>22.99</v>
      </c>
      <c r="C44" s="5" cm="1">
        <f t="array" ref="C44">SUM(D44:S44*B44)</f>
        <v>22.99</v>
      </c>
      <c r="D44">
        <v>1</v>
      </c>
    </row>
    <row r="45" spans="1:8" x14ac:dyDescent="0.25">
      <c r="A45" t="s">
        <v>274</v>
      </c>
      <c r="B45" s="5">
        <v>34.99</v>
      </c>
      <c r="C45" s="5" cm="1">
        <f t="array" ref="C45">SUM(D45:S45*B45)</f>
        <v>34.99</v>
      </c>
      <c r="D45">
        <v>1</v>
      </c>
    </row>
    <row r="46" spans="1:8" x14ac:dyDescent="0.25">
      <c r="A46" t="s">
        <v>247</v>
      </c>
      <c r="B46" s="5">
        <v>35.99</v>
      </c>
      <c r="C46" s="5" cm="1">
        <f t="array" ref="C46">SUM(D46:S46*B46)</f>
        <v>35.99</v>
      </c>
      <c r="D46">
        <v>1</v>
      </c>
    </row>
    <row r="47" spans="1:8" x14ac:dyDescent="0.25">
      <c r="A47" t="s">
        <v>246</v>
      </c>
      <c r="B47" s="5">
        <v>30.99</v>
      </c>
      <c r="C47" s="5" cm="1">
        <f t="array" ref="C47">SUM(D47:S47*B47)</f>
        <v>30.99</v>
      </c>
      <c r="D47">
        <v>1</v>
      </c>
    </row>
    <row r="48" spans="1:8" x14ac:dyDescent="0.25">
      <c r="A48" t="s">
        <v>296</v>
      </c>
      <c r="B48" s="5">
        <v>15.99</v>
      </c>
      <c r="C48" s="5" cm="1">
        <f t="array" ref="C48">SUM(D48:S48*B48)</f>
        <v>63.96</v>
      </c>
      <c r="E48">
        <v>4</v>
      </c>
    </row>
    <row r="49" spans="1:4" x14ac:dyDescent="0.25">
      <c r="A49" t="s">
        <v>245</v>
      </c>
      <c r="B49" s="5">
        <v>22.99</v>
      </c>
      <c r="C49" s="5" cm="1">
        <f t="array" ref="C49">SUM(D49:S49*B49)</f>
        <v>22.99</v>
      </c>
      <c r="D49">
        <v>1</v>
      </c>
    </row>
    <row r="50" spans="1:4" x14ac:dyDescent="0.25">
      <c r="A50" t="s">
        <v>236</v>
      </c>
      <c r="B50" s="5">
        <v>20.99</v>
      </c>
      <c r="C50" s="5" cm="1">
        <f t="array" ref="C50">SUM(D50:S50*B50)</f>
        <v>20.99</v>
      </c>
      <c r="D50">
        <v>1</v>
      </c>
    </row>
    <row r="51" spans="1:4" x14ac:dyDescent="0.25">
      <c r="A51" t="s">
        <v>237</v>
      </c>
      <c r="B51" s="5">
        <v>20.99</v>
      </c>
      <c r="C51" s="5" cm="1">
        <f t="array" ref="C51">SUM(D51:S51*B51)</f>
        <v>20.99</v>
      </c>
      <c r="D51">
        <v>1</v>
      </c>
    </row>
    <row r="52" spans="1:4" x14ac:dyDescent="0.25">
      <c r="A52" t="s">
        <v>238</v>
      </c>
      <c r="B52" s="5">
        <v>20.99</v>
      </c>
      <c r="C52" s="5" cm="1">
        <f t="array" ref="C52">SUM(D52:S52*B52)</f>
        <v>20.99</v>
      </c>
      <c r="D52">
        <v>1</v>
      </c>
    </row>
    <row r="53" spans="1:4" x14ac:dyDescent="0.25">
      <c r="A53" t="s">
        <v>239</v>
      </c>
      <c r="B53" s="5">
        <v>20.99</v>
      </c>
      <c r="C53" s="5" cm="1">
        <f t="array" ref="C53">SUM(D53:S53*B53)</f>
        <v>20.99</v>
      </c>
      <c r="D53">
        <v>1</v>
      </c>
    </row>
    <row r="54" spans="1:4" x14ac:dyDescent="0.25">
      <c r="A54" t="s">
        <v>240</v>
      </c>
      <c r="B54" s="5">
        <v>20.99</v>
      </c>
      <c r="C54" s="5" cm="1">
        <f t="array" ref="C54">SUM(D54:S54*B54)</f>
        <v>20.99</v>
      </c>
      <c r="D54">
        <v>1</v>
      </c>
    </row>
    <row r="55" spans="1:4" x14ac:dyDescent="0.25">
      <c r="A55" t="s">
        <v>241</v>
      </c>
      <c r="B55" s="5">
        <v>20.99</v>
      </c>
      <c r="C55" s="5" cm="1">
        <f t="array" ref="C55">SUM(D55:S55*B55)</f>
        <v>20.99</v>
      </c>
      <c r="D55">
        <v>1</v>
      </c>
    </row>
    <row r="56" spans="1:4" x14ac:dyDescent="0.25">
      <c r="A56" t="s">
        <v>242</v>
      </c>
      <c r="B56" s="5">
        <v>20.99</v>
      </c>
      <c r="C56" s="5" cm="1">
        <f t="array" ref="C56">SUM(D56:S56*B56)</f>
        <v>20.99</v>
      </c>
      <c r="D56">
        <v>1</v>
      </c>
    </row>
    <row r="57" spans="1:4" x14ac:dyDescent="0.25">
      <c r="A57" t="s">
        <v>243</v>
      </c>
      <c r="B57" s="5">
        <v>20.99</v>
      </c>
      <c r="C57" s="5" cm="1">
        <f t="array" ref="C57">SUM(D57:S57*B57)</f>
        <v>20.99</v>
      </c>
      <c r="D57">
        <v>1</v>
      </c>
    </row>
    <row r="58" spans="1:4" x14ac:dyDescent="0.25">
      <c r="A58" t="s">
        <v>248</v>
      </c>
      <c r="B58" s="5">
        <v>20.99</v>
      </c>
      <c r="C58" s="5" cm="1">
        <f t="array" ref="C58">SUM(D58:S58*B58)</f>
        <v>20.99</v>
      </c>
      <c r="D58">
        <v>1</v>
      </c>
    </row>
    <row r="59" spans="1:4" x14ac:dyDescent="0.25">
      <c r="A59" t="s">
        <v>249</v>
      </c>
      <c r="B59" s="5">
        <v>20.99</v>
      </c>
      <c r="C59" s="5" cm="1">
        <f t="array" ref="C59">SUM(D59:S59*B59)</f>
        <v>20.99</v>
      </c>
      <c r="D59">
        <v>1</v>
      </c>
    </row>
    <row r="60" spans="1:4" x14ac:dyDescent="0.25">
      <c r="A60" t="s">
        <v>244</v>
      </c>
      <c r="B60" s="5">
        <v>20.99</v>
      </c>
      <c r="C60" s="5" cm="1">
        <f t="array" ref="C60">SUM(D60:S60*B60)</f>
        <v>83.96</v>
      </c>
      <c r="D60">
        <v>4</v>
      </c>
    </row>
    <row r="61" spans="1:4" x14ac:dyDescent="0.25">
      <c r="A61" t="s">
        <v>228</v>
      </c>
      <c r="B61" s="5">
        <v>17.989999999999998</v>
      </c>
      <c r="C61" s="5" cm="1">
        <f t="array" ref="C61">SUM(D61:S61*B61)</f>
        <v>17.989999999999998</v>
      </c>
      <c r="D61">
        <v>1</v>
      </c>
    </row>
    <row r="62" spans="1:4" x14ac:dyDescent="0.25">
      <c r="A62" t="s">
        <v>229</v>
      </c>
      <c r="B62" s="5">
        <v>17.989999999999998</v>
      </c>
      <c r="C62" s="5" cm="1">
        <f t="array" ref="C62">SUM(D62:S62*B62)</f>
        <v>17.989999999999998</v>
      </c>
      <c r="D62">
        <v>1</v>
      </c>
    </row>
    <row r="63" spans="1:4" x14ac:dyDescent="0.25">
      <c r="A63" t="s">
        <v>230</v>
      </c>
      <c r="B63" s="5">
        <v>17.989999999999998</v>
      </c>
      <c r="C63" s="5" cm="1">
        <f t="array" ref="C63">SUM(D63:S63*B63)</f>
        <v>17.989999999999998</v>
      </c>
      <c r="D63">
        <v>1</v>
      </c>
    </row>
    <row r="64" spans="1:4" x14ac:dyDescent="0.25">
      <c r="A64" t="s">
        <v>231</v>
      </c>
      <c r="B64" s="5">
        <v>17.989999999999998</v>
      </c>
      <c r="C64" s="5" cm="1">
        <f t="array" ref="C64">SUM(D64:S64*B64)</f>
        <v>17.989999999999998</v>
      </c>
      <c r="D64">
        <v>1</v>
      </c>
    </row>
    <row r="65" spans="1:5" x14ac:dyDescent="0.25">
      <c r="A65" t="s">
        <v>232</v>
      </c>
      <c r="B65" s="5">
        <v>17.989999999999998</v>
      </c>
      <c r="C65" s="5" cm="1">
        <f t="array" ref="C65">SUM(D65:S65*B65)</f>
        <v>17.989999999999998</v>
      </c>
      <c r="D65">
        <v>1</v>
      </c>
    </row>
    <row r="66" spans="1:5" x14ac:dyDescent="0.25">
      <c r="A66" t="s">
        <v>233</v>
      </c>
      <c r="B66" s="5">
        <v>17.989999999999998</v>
      </c>
      <c r="C66" s="5" cm="1">
        <f t="array" ref="C66">SUM(D66:S66*B66)</f>
        <v>35.979999999999997</v>
      </c>
      <c r="D66">
        <v>2</v>
      </c>
    </row>
    <row r="67" spans="1:5" x14ac:dyDescent="0.25">
      <c r="A67" t="s">
        <v>234</v>
      </c>
      <c r="B67" s="5">
        <v>17.989999999999998</v>
      </c>
      <c r="C67" s="5" cm="1">
        <f t="array" ref="C67">SUM(D67:S67*B67)</f>
        <v>17.989999999999998</v>
      </c>
      <c r="D67">
        <v>1</v>
      </c>
    </row>
    <row r="68" spans="1:5" x14ac:dyDescent="0.25">
      <c r="A68" t="s">
        <v>235</v>
      </c>
      <c r="B68" s="5">
        <v>17.989999999999998</v>
      </c>
      <c r="C68" s="5" cm="1">
        <f t="array" ref="C68">SUM(D68:S68*B68)</f>
        <v>17.989999999999998</v>
      </c>
      <c r="D68">
        <v>1</v>
      </c>
    </row>
    <row r="69" spans="1:5" x14ac:dyDescent="0.25">
      <c r="A69" t="s">
        <v>295</v>
      </c>
      <c r="B69" s="5">
        <v>15.99</v>
      </c>
      <c r="C69" s="5" cm="1">
        <f t="array" ref="C69">SUM(D69:S69*B69)</f>
        <v>15.99</v>
      </c>
      <c r="D69">
        <v>1</v>
      </c>
    </row>
    <row r="70" spans="1:5" x14ac:dyDescent="0.25">
      <c r="A70" t="s">
        <v>298</v>
      </c>
      <c r="B70" s="5">
        <v>13.59</v>
      </c>
      <c r="C70" s="5" cm="1">
        <f t="array" ref="C70">SUM(D70:S70*B70)</f>
        <v>13.59</v>
      </c>
      <c r="E70">
        <v>1</v>
      </c>
    </row>
    <row r="71" spans="1:5" s="11" customFormat="1" ht="15.75" thickBot="1" x14ac:dyDescent="0.3">
      <c r="B71" s="12"/>
      <c r="C71" s="12"/>
    </row>
    <row r="72" spans="1:5" s="9" customFormat="1" x14ac:dyDescent="0.25">
      <c r="B72" s="10"/>
      <c r="C72" s="10">
        <f>SUM(C2:C71)</f>
        <v>6416.4599999999928</v>
      </c>
    </row>
  </sheetData>
  <autoFilter ref="A1:H1" xr:uid="{CEA5F882-C64E-4D51-8C85-DF2BF4BD029E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DA-FA44-4F6B-8F82-0503FCB4C5F3}">
  <dimension ref="A1:D22"/>
  <sheetViews>
    <sheetView workbookViewId="0">
      <selection activeCell="K33" sqref="K33"/>
    </sheetView>
  </sheetViews>
  <sheetFormatPr defaultRowHeight="15" x14ac:dyDescent="0.25"/>
  <cols>
    <col min="1" max="1" width="29.7109375" customWidth="1"/>
    <col min="3" max="3" width="12.140625" style="5" customWidth="1"/>
    <col min="4" max="4" width="9.140625" style="5"/>
  </cols>
  <sheetData>
    <row r="1" spans="1:4" x14ac:dyDescent="0.25">
      <c r="B1" t="s">
        <v>282</v>
      </c>
      <c r="C1" s="5" t="s">
        <v>283</v>
      </c>
    </row>
    <row r="2" spans="1:4" x14ac:dyDescent="0.25">
      <c r="A2" t="s">
        <v>276</v>
      </c>
      <c r="B2">
        <v>1</v>
      </c>
      <c r="C2" s="5">
        <v>1599</v>
      </c>
      <c r="D2" s="5">
        <f>B2*C2</f>
        <v>1599</v>
      </c>
    </row>
    <row r="3" spans="1:4" x14ac:dyDescent="0.25">
      <c r="A3" t="s">
        <v>285</v>
      </c>
      <c r="B3">
        <v>1</v>
      </c>
      <c r="C3" s="5">
        <v>479</v>
      </c>
      <c r="D3" s="5">
        <f t="shared" ref="D3:D20" si="0">B3*C3</f>
        <v>479</v>
      </c>
    </row>
    <row r="4" spans="1:4" x14ac:dyDescent="0.25">
      <c r="A4" t="s">
        <v>277</v>
      </c>
      <c r="B4">
        <v>2</v>
      </c>
      <c r="C4" s="5">
        <v>259</v>
      </c>
      <c r="D4" s="5">
        <f t="shared" si="0"/>
        <v>518</v>
      </c>
    </row>
    <row r="5" spans="1:4" x14ac:dyDescent="0.25">
      <c r="A5" t="s">
        <v>278</v>
      </c>
      <c r="B5">
        <v>2</v>
      </c>
      <c r="C5" s="5">
        <v>119</v>
      </c>
      <c r="D5" s="5">
        <f t="shared" si="0"/>
        <v>238</v>
      </c>
    </row>
    <row r="6" spans="1:4" x14ac:dyDescent="0.25">
      <c r="A6" t="s">
        <v>284</v>
      </c>
      <c r="B6">
        <v>1</v>
      </c>
      <c r="C6" s="5">
        <v>628</v>
      </c>
      <c r="D6" s="5">
        <f t="shared" si="0"/>
        <v>628</v>
      </c>
    </row>
    <row r="7" spans="1:4" x14ac:dyDescent="0.25">
      <c r="A7" s="6" t="s">
        <v>287</v>
      </c>
      <c r="B7">
        <v>1</v>
      </c>
      <c r="C7" s="5">
        <v>64.489999999999995</v>
      </c>
      <c r="D7" s="5">
        <f t="shared" si="0"/>
        <v>64.489999999999995</v>
      </c>
    </row>
    <row r="8" spans="1:4" x14ac:dyDescent="0.25">
      <c r="A8" s="6" t="s">
        <v>288</v>
      </c>
      <c r="B8">
        <v>1</v>
      </c>
      <c r="C8" s="5">
        <v>15.99</v>
      </c>
      <c r="D8" s="5">
        <f t="shared" si="0"/>
        <v>15.99</v>
      </c>
    </row>
    <row r="9" spans="1:4" x14ac:dyDescent="0.25">
      <c r="A9" s="6" t="s">
        <v>289</v>
      </c>
      <c r="B9">
        <v>2</v>
      </c>
      <c r="C9" s="5">
        <v>51.99</v>
      </c>
      <c r="D9" s="5">
        <f t="shared" si="0"/>
        <v>103.98</v>
      </c>
    </row>
    <row r="10" spans="1:4" x14ac:dyDescent="0.25">
      <c r="A10" s="6" t="s">
        <v>290</v>
      </c>
      <c r="B10">
        <v>1</v>
      </c>
      <c r="C10" s="5">
        <v>51.99</v>
      </c>
      <c r="D10" s="5">
        <f t="shared" si="0"/>
        <v>51.99</v>
      </c>
    </row>
    <row r="11" spans="1:4" x14ac:dyDescent="0.25">
      <c r="A11" s="6" t="s">
        <v>291</v>
      </c>
      <c r="B11">
        <v>1</v>
      </c>
      <c r="C11" s="5">
        <v>50.99</v>
      </c>
      <c r="D11" s="5">
        <f t="shared" si="0"/>
        <v>50.99</v>
      </c>
    </row>
    <row r="12" spans="1:4" x14ac:dyDescent="0.25">
      <c r="A12" s="6" t="s">
        <v>292</v>
      </c>
      <c r="B12">
        <v>1</v>
      </c>
      <c r="C12" s="5">
        <v>15.99</v>
      </c>
      <c r="D12" s="5">
        <f t="shared" si="0"/>
        <v>15.99</v>
      </c>
    </row>
    <row r="13" spans="1:4" x14ac:dyDescent="0.25">
      <c r="A13" s="6" t="s">
        <v>293</v>
      </c>
      <c r="B13">
        <v>2</v>
      </c>
      <c r="C13" s="5">
        <v>4.99</v>
      </c>
      <c r="D13" s="5">
        <f t="shared" si="0"/>
        <v>9.98</v>
      </c>
    </row>
    <row r="14" spans="1:4" x14ac:dyDescent="0.25">
      <c r="A14" t="s">
        <v>279</v>
      </c>
      <c r="B14">
        <v>1</v>
      </c>
      <c r="C14" s="5">
        <v>472</v>
      </c>
      <c r="D14" s="5">
        <f t="shared" si="0"/>
        <v>472</v>
      </c>
    </row>
    <row r="15" spans="1:4" x14ac:dyDescent="0.25">
      <c r="A15" t="s">
        <v>280</v>
      </c>
      <c r="B15">
        <v>4</v>
      </c>
      <c r="C15" s="5">
        <v>219</v>
      </c>
      <c r="D15" s="5">
        <f t="shared" si="0"/>
        <v>876</v>
      </c>
    </row>
    <row r="16" spans="1:4" x14ac:dyDescent="0.25">
      <c r="A16" t="s">
        <v>286</v>
      </c>
      <c r="B16">
        <v>2</v>
      </c>
      <c r="C16" s="5">
        <v>11.99</v>
      </c>
      <c r="D16" s="5">
        <f t="shared" si="0"/>
        <v>23.98</v>
      </c>
    </row>
    <row r="17" spans="1:4" x14ac:dyDescent="0.25">
      <c r="A17" t="s">
        <v>281</v>
      </c>
      <c r="B17">
        <v>2</v>
      </c>
      <c r="C17" s="5">
        <v>419</v>
      </c>
      <c r="D17" s="5">
        <f t="shared" si="0"/>
        <v>838</v>
      </c>
    </row>
    <row r="18" spans="1:4" x14ac:dyDescent="0.25">
      <c r="A18" t="s">
        <v>294</v>
      </c>
      <c r="B18">
        <v>1</v>
      </c>
      <c r="C18" s="5">
        <v>767.2</v>
      </c>
      <c r="D18" s="5">
        <f t="shared" si="0"/>
        <v>767.2</v>
      </c>
    </row>
    <row r="19" spans="1:4" x14ac:dyDescent="0.25">
      <c r="A19" t="s">
        <v>311</v>
      </c>
      <c r="B19">
        <v>1</v>
      </c>
      <c r="C19" s="5">
        <v>1000</v>
      </c>
      <c r="D19" s="5">
        <f t="shared" si="0"/>
        <v>1000</v>
      </c>
    </row>
    <row r="20" spans="1:4" x14ac:dyDescent="0.25">
      <c r="A20" t="s">
        <v>312</v>
      </c>
      <c r="B20">
        <v>1</v>
      </c>
      <c r="C20" s="5">
        <v>1000</v>
      </c>
      <c r="D20" s="5">
        <f t="shared" si="0"/>
        <v>1000</v>
      </c>
    </row>
    <row r="21" spans="1:4" s="11" customFormat="1" ht="15.75" thickBot="1" x14ac:dyDescent="0.3">
      <c r="C21" s="12"/>
      <c r="D21" s="12"/>
    </row>
    <row r="22" spans="1:4" s="9" customFormat="1" x14ac:dyDescent="0.25">
      <c r="C22" s="10"/>
      <c r="D22" s="10">
        <f>SUM(D2:D21)</f>
        <v>8752.5899999999983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EFD0-0874-44DC-BFAE-A950286A6FFC}">
  <dimension ref="A1:M231"/>
  <sheetViews>
    <sheetView tabSelected="1" topLeftCell="A134" zoomScale="70" zoomScaleNormal="70" workbookViewId="0">
      <selection activeCell="A167" sqref="A1:A1048576"/>
    </sheetView>
  </sheetViews>
  <sheetFormatPr defaultRowHeight="44.25" customHeight="1" x14ac:dyDescent="0.25"/>
  <cols>
    <col min="1" max="1" width="11.140625" customWidth="1"/>
    <col min="2" max="2" width="7.5703125" customWidth="1"/>
    <col min="3" max="4" width="11.28515625" customWidth="1"/>
    <col min="5" max="5" width="18.140625" customWidth="1"/>
    <col min="6" max="6" width="21.5703125" customWidth="1"/>
    <col min="7" max="7" width="45.28515625" customWidth="1"/>
    <col min="8" max="8" width="11.140625" customWidth="1"/>
    <col min="9" max="9" width="6.5703125" customWidth="1"/>
    <col min="10" max="10" width="21.85546875" style="16" customWidth="1"/>
    <col min="11" max="11" width="15.140625" customWidth="1"/>
    <col min="12" max="12" width="34.140625" customWidth="1"/>
  </cols>
  <sheetData>
    <row r="1" spans="1:12" ht="44.25" customHeight="1" x14ac:dyDescent="0.25">
      <c r="A1" t="s">
        <v>3</v>
      </c>
      <c r="B1" t="s">
        <v>0</v>
      </c>
      <c r="C1" t="s">
        <v>204</v>
      </c>
      <c r="D1" t="s">
        <v>205</v>
      </c>
      <c r="E1" t="s">
        <v>1</v>
      </c>
      <c r="F1" t="s">
        <v>2</v>
      </c>
      <c r="G1" t="s">
        <v>4</v>
      </c>
      <c r="H1" t="s">
        <v>316</v>
      </c>
      <c r="I1" t="s">
        <v>318</v>
      </c>
      <c r="J1" s="16" t="s">
        <v>321</v>
      </c>
      <c r="K1" t="s">
        <v>323</v>
      </c>
      <c r="L1" t="s">
        <v>322</v>
      </c>
    </row>
    <row r="2" spans="1:12" ht="55.5" customHeight="1" x14ac:dyDescent="0.25">
      <c r="A2" s="1">
        <v>2412</v>
      </c>
      <c r="B2" s="1">
        <v>2</v>
      </c>
      <c r="C2" s="1">
        <v>2</v>
      </c>
      <c r="D2" s="1">
        <f t="shared" ref="D2:D33" si="0">B2-C2</f>
        <v>0</v>
      </c>
      <c r="E2" s="1" t="s">
        <v>5</v>
      </c>
      <c r="F2" s="1" t="s">
        <v>6</v>
      </c>
      <c r="G2" s="1" t="s">
        <v>7</v>
      </c>
      <c r="H2" s="13">
        <f t="shared" ref="H2:H33" si="1">C2/B2</f>
        <v>1</v>
      </c>
      <c r="I2" s="1" t="s">
        <v>319</v>
      </c>
    </row>
    <row r="3" spans="1:12" ht="55.5" customHeight="1" x14ac:dyDescent="0.25">
      <c r="A3" s="1">
        <v>3020</v>
      </c>
      <c r="B3" s="1">
        <v>2</v>
      </c>
      <c r="C3" s="1">
        <v>2</v>
      </c>
      <c r="D3" s="1">
        <f t="shared" si="0"/>
        <v>0</v>
      </c>
      <c r="E3" s="1" t="s">
        <v>5</v>
      </c>
      <c r="F3" s="1" t="s">
        <v>6</v>
      </c>
      <c r="G3" s="1" t="s">
        <v>8</v>
      </c>
      <c r="H3" s="13">
        <f t="shared" si="1"/>
        <v>1</v>
      </c>
      <c r="I3" s="1" t="s">
        <v>319</v>
      </c>
    </row>
    <row r="4" spans="1:12" ht="55.5" customHeight="1" x14ac:dyDescent="0.25">
      <c r="A4" s="1">
        <v>3021</v>
      </c>
      <c r="B4" s="1">
        <v>6</v>
      </c>
      <c r="C4" s="1">
        <v>6</v>
      </c>
      <c r="D4" s="1">
        <f t="shared" si="0"/>
        <v>0</v>
      </c>
      <c r="E4" s="1" t="s">
        <v>5</v>
      </c>
      <c r="F4" s="1" t="s">
        <v>6</v>
      </c>
      <c r="G4" s="1" t="s">
        <v>9</v>
      </c>
      <c r="H4" s="13">
        <f t="shared" si="1"/>
        <v>1</v>
      </c>
      <c r="I4" s="1" t="s">
        <v>319</v>
      </c>
    </row>
    <row r="5" spans="1:12" ht="55.5" customHeight="1" x14ac:dyDescent="0.25">
      <c r="A5" s="1">
        <v>3023</v>
      </c>
      <c r="B5" s="1">
        <v>2</v>
      </c>
      <c r="C5" s="1">
        <v>2</v>
      </c>
      <c r="D5" s="1">
        <f t="shared" si="0"/>
        <v>0</v>
      </c>
      <c r="E5" s="1" t="s">
        <v>5</v>
      </c>
      <c r="F5" s="1" t="s">
        <v>6</v>
      </c>
      <c r="G5" s="1" t="s">
        <v>10</v>
      </c>
      <c r="H5" s="13">
        <f t="shared" si="1"/>
        <v>1</v>
      </c>
      <c r="I5" s="1" t="s">
        <v>319</v>
      </c>
    </row>
    <row r="6" spans="1:12" ht="55.5" customHeight="1" x14ac:dyDescent="0.25">
      <c r="A6" s="4">
        <v>3034</v>
      </c>
      <c r="B6" s="4">
        <v>2</v>
      </c>
      <c r="C6" s="4">
        <v>2</v>
      </c>
      <c r="D6" s="4">
        <f t="shared" si="0"/>
        <v>0</v>
      </c>
      <c r="E6" s="4" t="s">
        <v>5</v>
      </c>
      <c r="F6" s="4" t="s">
        <v>6</v>
      </c>
      <c r="G6" s="4" t="s">
        <v>11</v>
      </c>
      <c r="H6" s="13">
        <f t="shared" si="1"/>
        <v>1</v>
      </c>
      <c r="I6" s="1" t="s">
        <v>319</v>
      </c>
    </row>
    <row r="7" spans="1:12" ht="52.5" customHeight="1" x14ac:dyDescent="0.25">
      <c r="A7" s="1">
        <v>3069</v>
      </c>
      <c r="B7" s="1">
        <v>1</v>
      </c>
      <c r="C7" s="1">
        <v>1</v>
      </c>
      <c r="D7" s="1">
        <f t="shared" si="0"/>
        <v>0</v>
      </c>
      <c r="E7" s="1" t="s">
        <v>5</v>
      </c>
      <c r="F7" s="1" t="s">
        <v>6</v>
      </c>
      <c r="G7" s="1" t="s">
        <v>12</v>
      </c>
      <c r="H7" s="13">
        <f t="shared" si="1"/>
        <v>1</v>
      </c>
      <c r="L7" t="e" vm="1">
        <v>#VALUE!</v>
      </c>
    </row>
    <row r="8" spans="1:12" ht="55.5" customHeight="1" x14ac:dyDescent="0.25">
      <c r="A8" s="1">
        <v>3070</v>
      </c>
      <c r="B8" s="1">
        <v>2</v>
      </c>
      <c r="C8" s="1">
        <v>2</v>
      </c>
      <c r="D8" s="1">
        <f t="shared" si="0"/>
        <v>0</v>
      </c>
      <c r="E8" s="1" t="s">
        <v>5</v>
      </c>
      <c r="F8" s="1" t="s">
        <v>6</v>
      </c>
      <c r="G8" s="1" t="s">
        <v>13</v>
      </c>
      <c r="H8" s="13">
        <f t="shared" si="1"/>
        <v>1</v>
      </c>
      <c r="I8" s="1" t="s">
        <v>319</v>
      </c>
    </row>
    <row r="9" spans="1:12" ht="44.25" customHeight="1" x14ac:dyDescent="0.25">
      <c r="A9">
        <v>3460</v>
      </c>
      <c r="B9">
        <v>1</v>
      </c>
      <c r="C9">
        <v>0</v>
      </c>
      <c r="D9">
        <f t="shared" si="0"/>
        <v>1</v>
      </c>
      <c r="E9" t="s">
        <v>5</v>
      </c>
      <c r="F9" t="s">
        <v>6</v>
      </c>
      <c r="G9" t="s">
        <v>14</v>
      </c>
      <c r="H9" s="13">
        <f t="shared" si="1"/>
        <v>0</v>
      </c>
      <c r="L9" t="e" vm="2">
        <v>#VALUE!</v>
      </c>
    </row>
    <row r="10" spans="1:12" ht="44.25" customHeight="1" x14ac:dyDescent="0.25">
      <c r="A10">
        <v>3702</v>
      </c>
      <c r="B10">
        <v>1</v>
      </c>
      <c r="C10">
        <v>0</v>
      </c>
      <c r="D10">
        <f t="shared" si="0"/>
        <v>1</v>
      </c>
      <c r="E10" t="s">
        <v>5</v>
      </c>
      <c r="F10" t="s">
        <v>15</v>
      </c>
      <c r="G10" t="s">
        <v>16</v>
      </c>
      <c r="H10" s="13">
        <f t="shared" si="1"/>
        <v>0</v>
      </c>
      <c r="L10" t="e" vm="3">
        <v>#VALUE!</v>
      </c>
    </row>
    <row r="11" spans="1:12" ht="44.25" customHeight="1" x14ac:dyDescent="0.25">
      <c r="A11" s="1">
        <v>4032</v>
      </c>
      <c r="B11" s="1">
        <v>3</v>
      </c>
      <c r="C11" s="1">
        <v>3</v>
      </c>
      <c r="D11" s="1">
        <f t="shared" si="0"/>
        <v>0</v>
      </c>
      <c r="E11" s="1" t="s">
        <v>5</v>
      </c>
      <c r="F11" s="1" t="s">
        <v>6</v>
      </c>
      <c r="G11" s="1" t="s">
        <v>17</v>
      </c>
      <c r="H11" s="15">
        <f t="shared" si="1"/>
        <v>1</v>
      </c>
      <c r="L11" t="e" vm="4">
        <v>#VALUE!</v>
      </c>
    </row>
    <row r="12" spans="1:12" ht="44.25" customHeight="1" x14ac:dyDescent="0.25">
      <c r="A12" s="2">
        <v>3743</v>
      </c>
      <c r="B12" s="2">
        <v>10</v>
      </c>
      <c r="C12" s="2">
        <v>4</v>
      </c>
      <c r="D12" s="2">
        <f t="shared" si="0"/>
        <v>6</v>
      </c>
      <c r="E12" s="2" t="s">
        <v>5</v>
      </c>
      <c r="F12" s="2" t="s">
        <v>18</v>
      </c>
      <c r="G12" s="2" t="s">
        <v>19</v>
      </c>
      <c r="H12" s="20">
        <f t="shared" si="1"/>
        <v>0.4</v>
      </c>
      <c r="L12" t="e" vm="5">
        <v>#VALUE!</v>
      </c>
    </row>
    <row r="13" spans="1:12" ht="55.5" customHeight="1" x14ac:dyDescent="0.25">
      <c r="A13" s="1">
        <v>87079</v>
      </c>
      <c r="B13" s="1">
        <v>1</v>
      </c>
      <c r="C13" s="1">
        <v>1</v>
      </c>
      <c r="D13" s="1">
        <f t="shared" si="0"/>
        <v>0</v>
      </c>
      <c r="E13" s="1" t="s">
        <v>5</v>
      </c>
      <c r="F13" s="1" t="s">
        <v>6</v>
      </c>
      <c r="G13" s="1" t="s">
        <v>20</v>
      </c>
      <c r="H13" s="13">
        <f t="shared" si="1"/>
        <v>1</v>
      </c>
      <c r="I13" s="1" t="s">
        <v>319</v>
      </c>
    </row>
    <row r="14" spans="1:12" ht="55.5" customHeight="1" x14ac:dyDescent="0.25">
      <c r="A14" s="1">
        <v>11477</v>
      </c>
      <c r="B14" s="1">
        <v>2</v>
      </c>
      <c r="C14" s="1">
        <v>2</v>
      </c>
      <c r="D14" s="1">
        <f t="shared" si="0"/>
        <v>0</v>
      </c>
      <c r="E14" s="1" t="s">
        <v>5</v>
      </c>
      <c r="F14" s="1" t="s">
        <v>15</v>
      </c>
      <c r="G14" s="1" t="s">
        <v>21</v>
      </c>
      <c r="H14" s="13">
        <f t="shared" si="1"/>
        <v>1</v>
      </c>
      <c r="I14" s="1" t="s">
        <v>319</v>
      </c>
    </row>
    <row r="15" spans="1:12" ht="55.5" customHeight="1" x14ac:dyDescent="0.25">
      <c r="A15" s="1">
        <v>15068</v>
      </c>
      <c r="B15" s="1">
        <v>2</v>
      </c>
      <c r="C15" s="1">
        <v>2</v>
      </c>
      <c r="D15" s="1">
        <f t="shared" si="0"/>
        <v>0</v>
      </c>
      <c r="E15" s="1" t="s">
        <v>5</v>
      </c>
      <c r="F15" s="1" t="s">
        <v>15</v>
      </c>
      <c r="G15" s="1" t="s">
        <v>22</v>
      </c>
      <c r="H15" s="13">
        <f t="shared" si="1"/>
        <v>1</v>
      </c>
      <c r="I15" s="1" t="s">
        <v>319</v>
      </c>
    </row>
    <row r="16" spans="1:12" ht="44.25" customHeight="1" x14ac:dyDescent="0.25">
      <c r="A16" s="1">
        <v>14769</v>
      </c>
      <c r="B16" s="1">
        <v>3</v>
      </c>
      <c r="C16" s="1">
        <v>0</v>
      </c>
      <c r="D16" s="1">
        <f t="shared" si="0"/>
        <v>3</v>
      </c>
      <c r="E16" s="1" t="s">
        <v>5</v>
      </c>
      <c r="F16" s="1" t="s">
        <v>6</v>
      </c>
      <c r="G16" s="1" t="s">
        <v>23</v>
      </c>
      <c r="H16" s="15">
        <f t="shared" si="1"/>
        <v>0</v>
      </c>
      <c r="I16" s="19"/>
      <c r="L16" t="e" vm="6">
        <v>#VALUE!</v>
      </c>
    </row>
    <row r="17" spans="1:12" ht="55.5" customHeight="1" x14ac:dyDescent="0.25">
      <c r="A17" s="1">
        <v>15573</v>
      </c>
      <c r="B17" s="1">
        <v>1</v>
      </c>
      <c r="C17" s="1">
        <v>1</v>
      </c>
      <c r="D17" s="1">
        <f t="shared" si="0"/>
        <v>0</v>
      </c>
      <c r="E17" s="1" t="s">
        <v>5</v>
      </c>
      <c r="F17" s="1" t="s">
        <v>6</v>
      </c>
      <c r="G17" s="1" t="s">
        <v>24</v>
      </c>
      <c r="H17" s="13">
        <f t="shared" si="1"/>
        <v>1</v>
      </c>
      <c r="I17" s="1" t="s">
        <v>319</v>
      </c>
    </row>
    <row r="18" spans="1:12" ht="44.25" customHeight="1" x14ac:dyDescent="0.25">
      <c r="A18">
        <v>21712</v>
      </c>
      <c r="B18">
        <v>6</v>
      </c>
      <c r="C18">
        <v>0</v>
      </c>
      <c r="D18">
        <f t="shared" si="0"/>
        <v>6</v>
      </c>
      <c r="E18" t="s">
        <v>5</v>
      </c>
      <c r="F18" t="s">
        <v>6</v>
      </c>
      <c r="G18" t="s">
        <v>25</v>
      </c>
      <c r="H18" s="13">
        <f t="shared" si="1"/>
        <v>0</v>
      </c>
      <c r="L18" t="e" vm="7">
        <v>#VALUE!</v>
      </c>
    </row>
    <row r="19" spans="1:12" ht="55.5" customHeight="1" x14ac:dyDescent="0.25">
      <c r="A19" s="1">
        <v>26505</v>
      </c>
      <c r="B19" s="1">
        <v>4</v>
      </c>
      <c r="C19" s="1">
        <v>4</v>
      </c>
      <c r="D19" s="1">
        <f t="shared" si="0"/>
        <v>0</v>
      </c>
      <c r="E19" s="1" t="s">
        <v>5</v>
      </c>
      <c r="F19" s="1" t="s">
        <v>6</v>
      </c>
      <c r="G19" s="1" t="s">
        <v>26</v>
      </c>
      <c r="H19" s="13">
        <f t="shared" si="1"/>
        <v>1</v>
      </c>
      <c r="I19" s="1" t="s">
        <v>319</v>
      </c>
    </row>
    <row r="20" spans="1:12" ht="55.5" customHeight="1" x14ac:dyDescent="0.25">
      <c r="A20" s="1">
        <v>35381</v>
      </c>
      <c r="B20" s="1">
        <v>1</v>
      </c>
      <c r="C20" s="1">
        <v>1</v>
      </c>
      <c r="D20" s="1">
        <f t="shared" si="0"/>
        <v>0</v>
      </c>
      <c r="E20" s="1" t="s">
        <v>5</v>
      </c>
      <c r="F20" s="1" t="s">
        <v>6</v>
      </c>
      <c r="G20" s="1" t="s">
        <v>27</v>
      </c>
      <c r="H20" s="13">
        <f t="shared" si="1"/>
        <v>1</v>
      </c>
      <c r="I20" s="1" t="s">
        <v>319</v>
      </c>
    </row>
    <row r="21" spans="1:12" ht="44.25" customHeight="1" x14ac:dyDescent="0.25">
      <c r="A21">
        <v>3705</v>
      </c>
      <c r="B21">
        <v>15</v>
      </c>
      <c r="C21">
        <v>2</v>
      </c>
      <c r="D21">
        <f t="shared" si="0"/>
        <v>13</v>
      </c>
      <c r="E21" t="s">
        <v>5</v>
      </c>
      <c r="F21" t="s">
        <v>28</v>
      </c>
      <c r="G21" t="s">
        <v>29</v>
      </c>
      <c r="H21" s="13">
        <f t="shared" si="1"/>
        <v>0.13333333333333333</v>
      </c>
      <c r="L21" t="e" vm="8">
        <v>#VALUE!</v>
      </c>
    </row>
    <row r="22" spans="1:12" ht="55.5" customHeight="1" x14ac:dyDescent="0.25">
      <c r="A22" s="1">
        <v>3706</v>
      </c>
      <c r="B22" s="1">
        <v>9</v>
      </c>
      <c r="C22" s="1">
        <v>13</v>
      </c>
      <c r="D22" s="1">
        <f t="shared" si="0"/>
        <v>-4</v>
      </c>
      <c r="E22" s="1" t="s">
        <v>5</v>
      </c>
      <c r="F22" s="1" t="s">
        <v>28</v>
      </c>
      <c r="G22" s="1" t="s">
        <v>30</v>
      </c>
      <c r="H22" s="13">
        <f t="shared" si="1"/>
        <v>1.4444444444444444</v>
      </c>
      <c r="I22" s="1" t="s">
        <v>319</v>
      </c>
    </row>
    <row r="23" spans="1:12" ht="44.25" customHeight="1" x14ac:dyDescent="0.25">
      <c r="A23">
        <v>3707</v>
      </c>
      <c r="B23">
        <v>2</v>
      </c>
      <c r="C23">
        <v>0</v>
      </c>
      <c r="D23">
        <f t="shared" si="0"/>
        <v>2</v>
      </c>
      <c r="E23" t="s">
        <v>5</v>
      </c>
      <c r="F23" t="s">
        <v>28</v>
      </c>
      <c r="G23" t="s">
        <v>31</v>
      </c>
      <c r="H23" s="13">
        <f t="shared" si="1"/>
        <v>0</v>
      </c>
      <c r="L23" t="e" vm="9">
        <v>#VALUE!</v>
      </c>
    </row>
    <row r="24" spans="1:12" ht="55.5" customHeight="1" x14ac:dyDescent="0.25">
      <c r="A24" s="1">
        <v>3708</v>
      </c>
      <c r="B24" s="1">
        <v>3</v>
      </c>
      <c r="C24" s="1">
        <v>3</v>
      </c>
      <c r="D24" s="1">
        <f t="shared" si="0"/>
        <v>0</v>
      </c>
      <c r="E24" s="1" t="s">
        <v>5</v>
      </c>
      <c r="F24" s="1" t="s">
        <v>28</v>
      </c>
      <c r="G24" s="1" t="s">
        <v>32</v>
      </c>
      <c r="H24" s="13">
        <f t="shared" si="1"/>
        <v>1</v>
      </c>
      <c r="I24" s="1" t="s">
        <v>319</v>
      </c>
    </row>
    <row r="25" spans="1:12" ht="44.25" customHeight="1" x14ac:dyDescent="0.25">
      <c r="A25">
        <v>3737</v>
      </c>
      <c r="B25">
        <v>2</v>
      </c>
      <c r="C25">
        <v>0</v>
      </c>
      <c r="D25">
        <f t="shared" si="0"/>
        <v>2</v>
      </c>
      <c r="E25" t="s">
        <v>5</v>
      </c>
      <c r="F25" t="s">
        <v>28</v>
      </c>
      <c r="G25" t="s">
        <v>33</v>
      </c>
      <c r="H25" s="13">
        <f t="shared" si="1"/>
        <v>0</v>
      </c>
      <c r="L25" t="e" vm="10">
        <v>#VALUE!</v>
      </c>
    </row>
    <row r="26" spans="1:12" ht="44.25" customHeight="1" x14ac:dyDescent="0.25">
      <c r="A26">
        <v>32039</v>
      </c>
      <c r="B26">
        <v>6</v>
      </c>
      <c r="C26">
        <v>0</v>
      </c>
      <c r="D26">
        <f t="shared" si="0"/>
        <v>6</v>
      </c>
      <c r="E26" t="s">
        <v>5</v>
      </c>
      <c r="F26" t="s">
        <v>28</v>
      </c>
      <c r="G26" t="s">
        <v>34</v>
      </c>
      <c r="H26" s="13">
        <f t="shared" si="1"/>
        <v>0</v>
      </c>
      <c r="L26" t="e" vm="11">
        <v>#VALUE!</v>
      </c>
    </row>
    <row r="27" spans="1:12" ht="44.25" customHeight="1" x14ac:dyDescent="0.25">
      <c r="A27">
        <v>6632</v>
      </c>
      <c r="B27">
        <v>12</v>
      </c>
      <c r="C27">
        <v>0</v>
      </c>
      <c r="D27">
        <f t="shared" si="0"/>
        <v>12</v>
      </c>
      <c r="E27" t="s">
        <v>5</v>
      </c>
      <c r="F27" t="s">
        <v>35</v>
      </c>
      <c r="G27" t="s">
        <v>36</v>
      </c>
      <c r="H27" s="13">
        <f t="shared" si="1"/>
        <v>0</v>
      </c>
      <c r="L27" t="e" vm="12">
        <v>#VALUE!</v>
      </c>
    </row>
    <row r="28" spans="1:12" ht="55.5" customHeight="1" x14ac:dyDescent="0.25">
      <c r="A28" s="1">
        <v>32062</v>
      </c>
      <c r="B28" s="1">
        <v>2</v>
      </c>
      <c r="C28" s="1">
        <v>2</v>
      </c>
      <c r="D28" s="1">
        <f t="shared" si="0"/>
        <v>0</v>
      </c>
      <c r="E28" s="1" t="s">
        <v>5</v>
      </c>
      <c r="F28" s="1" t="s">
        <v>28</v>
      </c>
      <c r="G28" s="1" t="s">
        <v>37</v>
      </c>
      <c r="H28" s="13">
        <f t="shared" si="1"/>
        <v>1</v>
      </c>
      <c r="I28" s="1" t="s">
        <v>319</v>
      </c>
    </row>
    <row r="29" spans="1:12" ht="44.25" customHeight="1" x14ac:dyDescent="0.25">
      <c r="A29">
        <v>6629</v>
      </c>
      <c r="B29">
        <v>4</v>
      </c>
      <c r="C29">
        <v>0</v>
      </c>
      <c r="D29">
        <f t="shared" si="0"/>
        <v>4</v>
      </c>
      <c r="E29" t="s">
        <v>5</v>
      </c>
      <c r="F29" t="s">
        <v>35</v>
      </c>
      <c r="G29" t="s">
        <v>38</v>
      </c>
      <c r="H29" s="13">
        <f t="shared" si="1"/>
        <v>0</v>
      </c>
      <c r="L29" t="e" vm="13">
        <v>#VALUE!</v>
      </c>
    </row>
    <row r="30" spans="1:12" ht="44.25" customHeight="1" x14ac:dyDescent="0.25">
      <c r="A30">
        <v>32063</v>
      </c>
      <c r="B30">
        <v>16</v>
      </c>
      <c r="C30">
        <v>0</v>
      </c>
      <c r="D30">
        <f t="shared" si="0"/>
        <v>16</v>
      </c>
      <c r="E30" t="s">
        <v>5</v>
      </c>
      <c r="F30" t="s">
        <v>35</v>
      </c>
      <c r="G30" t="s">
        <v>39</v>
      </c>
      <c r="H30" s="13">
        <f t="shared" si="1"/>
        <v>0</v>
      </c>
      <c r="L30" t="e" vm="14">
        <v>#VALUE!</v>
      </c>
    </row>
    <row r="31" spans="1:12" ht="44.25" customHeight="1" x14ac:dyDescent="0.25">
      <c r="A31" s="2">
        <v>32138</v>
      </c>
      <c r="B31" s="2">
        <v>4</v>
      </c>
      <c r="C31" s="2">
        <v>1</v>
      </c>
      <c r="D31" s="2">
        <f t="shared" si="0"/>
        <v>3</v>
      </c>
      <c r="E31" s="2" t="s">
        <v>5</v>
      </c>
      <c r="F31" s="2" t="s">
        <v>28</v>
      </c>
      <c r="G31" s="2" t="s">
        <v>40</v>
      </c>
      <c r="H31" s="20">
        <f t="shared" si="1"/>
        <v>0.25</v>
      </c>
      <c r="L31" t="e" vm="15">
        <v>#VALUE!</v>
      </c>
    </row>
    <row r="32" spans="1:12" ht="44.25" customHeight="1" x14ac:dyDescent="0.25">
      <c r="A32" s="2">
        <v>2780</v>
      </c>
      <c r="B32" s="2">
        <v>516</v>
      </c>
      <c r="C32" s="2">
        <v>355</v>
      </c>
      <c r="D32" s="2">
        <f t="shared" si="0"/>
        <v>161</v>
      </c>
      <c r="E32" s="2" t="s">
        <v>5</v>
      </c>
      <c r="F32" s="2" t="s">
        <v>28</v>
      </c>
      <c r="G32" s="2" t="s">
        <v>41</v>
      </c>
      <c r="H32" s="20">
        <f t="shared" si="1"/>
        <v>0.68798449612403101</v>
      </c>
      <c r="I32" s="2"/>
      <c r="J32" s="14" t="s">
        <v>317</v>
      </c>
      <c r="L32" t="e" vm="16">
        <v>#VALUE!</v>
      </c>
    </row>
    <row r="33" spans="1:12" ht="55.5" customHeight="1" x14ac:dyDescent="0.25">
      <c r="A33" s="1">
        <v>2741</v>
      </c>
      <c r="B33" s="1">
        <v>1</v>
      </c>
      <c r="C33" s="1">
        <v>1</v>
      </c>
      <c r="D33" s="1">
        <f t="shared" si="0"/>
        <v>0</v>
      </c>
      <c r="E33" s="1" t="s">
        <v>5</v>
      </c>
      <c r="F33" s="1" t="s">
        <v>18</v>
      </c>
      <c r="G33" s="1" t="s">
        <v>42</v>
      </c>
      <c r="H33" s="13">
        <f t="shared" si="1"/>
        <v>1</v>
      </c>
      <c r="I33" s="1" t="s">
        <v>320</v>
      </c>
    </row>
    <row r="34" spans="1:12" ht="55.5" customHeight="1" x14ac:dyDescent="0.25">
      <c r="A34" s="1">
        <v>32250</v>
      </c>
      <c r="B34" s="1">
        <v>4</v>
      </c>
      <c r="C34" s="1">
        <v>4</v>
      </c>
      <c r="D34" s="1">
        <f t="shared" ref="D34:D65" si="2">B34-C34</f>
        <v>0</v>
      </c>
      <c r="E34" s="1" t="s">
        <v>5</v>
      </c>
      <c r="F34" s="1" t="s">
        <v>35</v>
      </c>
      <c r="G34" s="1" t="s">
        <v>43</v>
      </c>
      <c r="H34" s="13">
        <f t="shared" ref="H34:H65" si="3">C34/B34</f>
        <v>1</v>
      </c>
      <c r="I34" s="1" t="s">
        <v>320</v>
      </c>
    </row>
    <row r="35" spans="1:12" ht="44.25" customHeight="1" x14ac:dyDescent="0.25">
      <c r="A35">
        <v>32348</v>
      </c>
      <c r="B35">
        <v>8</v>
      </c>
      <c r="C35">
        <v>0</v>
      </c>
      <c r="D35">
        <f t="shared" si="2"/>
        <v>8</v>
      </c>
      <c r="E35" t="s">
        <v>5</v>
      </c>
      <c r="F35" t="s">
        <v>35</v>
      </c>
      <c r="G35" t="s">
        <v>44</v>
      </c>
      <c r="H35" s="13">
        <f t="shared" si="3"/>
        <v>0</v>
      </c>
      <c r="L35" t="e" vm="17">
        <v>#VALUE!</v>
      </c>
    </row>
    <row r="36" spans="1:12" ht="44.25" customHeight="1" x14ac:dyDescent="0.25">
      <c r="A36">
        <v>32291</v>
      </c>
      <c r="B36">
        <v>8</v>
      </c>
      <c r="C36">
        <v>0</v>
      </c>
      <c r="D36">
        <f t="shared" si="2"/>
        <v>8</v>
      </c>
      <c r="E36" t="s">
        <v>5</v>
      </c>
      <c r="F36" t="s">
        <v>35</v>
      </c>
      <c r="G36" t="s">
        <v>45</v>
      </c>
      <c r="H36" s="13">
        <f t="shared" si="3"/>
        <v>0</v>
      </c>
      <c r="L36" t="e" vm="18">
        <v>#VALUE!</v>
      </c>
    </row>
    <row r="37" spans="1:12" ht="44.25" customHeight="1" x14ac:dyDescent="0.25">
      <c r="A37" s="2">
        <v>32054</v>
      </c>
      <c r="B37" s="2">
        <v>20</v>
      </c>
      <c r="C37" s="2">
        <v>4</v>
      </c>
      <c r="D37" s="2">
        <f t="shared" si="2"/>
        <v>16</v>
      </c>
      <c r="E37" s="2" t="s">
        <v>5</v>
      </c>
      <c r="F37" s="2" t="s">
        <v>28</v>
      </c>
      <c r="G37" s="2" t="s">
        <v>46</v>
      </c>
      <c r="H37" s="20">
        <f t="shared" si="3"/>
        <v>0.2</v>
      </c>
      <c r="L37" t="e" vm="19">
        <v>#VALUE!</v>
      </c>
    </row>
    <row r="38" spans="1:12" ht="44.25" customHeight="1" x14ac:dyDescent="0.25">
      <c r="A38" s="2">
        <v>32316</v>
      </c>
      <c r="B38" s="2">
        <v>14</v>
      </c>
      <c r="C38" s="2">
        <v>3</v>
      </c>
      <c r="D38" s="2">
        <f t="shared" si="2"/>
        <v>11</v>
      </c>
      <c r="E38" s="2" t="s">
        <v>5</v>
      </c>
      <c r="F38" s="2" t="s">
        <v>35</v>
      </c>
      <c r="G38" s="2" t="s">
        <v>47</v>
      </c>
      <c r="H38" s="20">
        <f t="shared" si="3"/>
        <v>0.21428571428571427</v>
      </c>
      <c r="L38" t="e" vm="20">
        <v>#VALUE!</v>
      </c>
    </row>
    <row r="39" spans="1:12" ht="44.25" customHeight="1" x14ac:dyDescent="0.25">
      <c r="A39" s="2">
        <v>32449</v>
      </c>
      <c r="B39" s="2">
        <v>16</v>
      </c>
      <c r="C39" s="2">
        <v>4</v>
      </c>
      <c r="D39" s="2">
        <f t="shared" si="2"/>
        <v>12</v>
      </c>
      <c r="E39" s="2" t="s">
        <v>5</v>
      </c>
      <c r="F39" s="2" t="s">
        <v>35</v>
      </c>
      <c r="G39" s="2" t="s">
        <v>48</v>
      </c>
      <c r="H39" s="20">
        <f t="shared" si="3"/>
        <v>0.25</v>
      </c>
      <c r="L39" t="e" vm="21">
        <v>#VALUE!</v>
      </c>
    </row>
    <row r="40" spans="1:12" ht="44.25" customHeight="1" x14ac:dyDescent="0.25">
      <c r="A40" s="2">
        <v>32523</v>
      </c>
      <c r="B40" s="2">
        <v>15</v>
      </c>
      <c r="C40" s="2">
        <v>8</v>
      </c>
      <c r="D40" s="2">
        <f t="shared" si="2"/>
        <v>7</v>
      </c>
      <c r="E40" s="2" t="s">
        <v>5</v>
      </c>
      <c r="F40" s="2" t="s">
        <v>35</v>
      </c>
      <c r="G40" s="2" t="s">
        <v>49</v>
      </c>
      <c r="H40" s="20">
        <f t="shared" si="3"/>
        <v>0.53333333333333333</v>
      </c>
      <c r="L40" t="e" vm="22">
        <v>#VALUE!</v>
      </c>
    </row>
    <row r="41" spans="1:12" ht="44.25" customHeight="1" x14ac:dyDescent="0.25">
      <c r="A41" s="2">
        <v>32526</v>
      </c>
      <c r="B41" s="2">
        <v>28</v>
      </c>
      <c r="C41" s="2">
        <v>4</v>
      </c>
      <c r="D41" s="2">
        <f t="shared" si="2"/>
        <v>24</v>
      </c>
      <c r="E41" s="2" t="s">
        <v>5</v>
      </c>
      <c r="F41" s="2" t="s">
        <v>35</v>
      </c>
      <c r="G41" s="2" t="s">
        <v>50</v>
      </c>
      <c r="H41" s="20">
        <f t="shared" si="3"/>
        <v>0.14285714285714285</v>
      </c>
      <c r="L41" t="e" vm="23">
        <v>#VALUE!</v>
      </c>
    </row>
    <row r="42" spans="1:12" ht="44.25" customHeight="1" x14ac:dyDescent="0.25">
      <c r="A42" s="1">
        <v>41677</v>
      </c>
      <c r="B42" s="1">
        <v>10</v>
      </c>
      <c r="C42" s="1">
        <v>10</v>
      </c>
      <c r="D42" s="1">
        <f t="shared" si="2"/>
        <v>0</v>
      </c>
      <c r="E42" s="1" t="s">
        <v>5</v>
      </c>
      <c r="F42" s="1" t="s">
        <v>35</v>
      </c>
      <c r="G42" s="1" t="s">
        <v>51</v>
      </c>
      <c r="H42" s="15">
        <f t="shared" si="3"/>
        <v>1</v>
      </c>
      <c r="L42" t="e" vm="24">
        <v>#VALUE!</v>
      </c>
    </row>
    <row r="43" spans="1:12" ht="44.25" customHeight="1" x14ac:dyDescent="0.25">
      <c r="A43" s="2">
        <v>42003</v>
      </c>
      <c r="B43" s="2">
        <v>62</v>
      </c>
      <c r="C43" s="2">
        <v>9</v>
      </c>
      <c r="D43" s="2">
        <f t="shared" si="2"/>
        <v>53</v>
      </c>
      <c r="E43" s="2" t="s">
        <v>5</v>
      </c>
      <c r="F43" s="2" t="s">
        <v>35</v>
      </c>
      <c r="G43" s="2" t="s">
        <v>52</v>
      </c>
      <c r="H43" s="20">
        <f t="shared" si="3"/>
        <v>0.14516129032258066</v>
      </c>
      <c r="L43" t="e" vm="25">
        <v>#VALUE!</v>
      </c>
    </row>
    <row r="44" spans="1:12" ht="44.25" customHeight="1" x14ac:dyDescent="0.25">
      <c r="A44" s="2">
        <v>32270</v>
      </c>
      <c r="B44" s="2">
        <v>8</v>
      </c>
      <c r="C44" s="2">
        <v>3</v>
      </c>
      <c r="D44" s="2">
        <f t="shared" si="2"/>
        <v>5</v>
      </c>
      <c r="E44" s="2" t="s">
        <v>5</v>
      </c>
      <c r="F44" s="2" t="s">
        <v>18</v>
      </c>
      <c r="G44" s="2" t="s">
        <v>53</v>
      </c>
      <c r="H44" s="20">
        <f t="shared" si="3"/>
        <v>0.375</v>
      </c>
      <c r="J44" s="16">
        <v>3</v>
      </c>
      <c r="L44" t="e" vm="26">
        <v>#VALUE!</v>
      </c>
    </row>
    <row r="45" spans="1:12" ht="44.25" customHeight="1" x14ac:dyDescent="0.25">
      <c r="A45" s="1">
        <v>6628</v>
      </c>
      <c r="B45" s="1">
        <v>16</v>
      </c>
      <c r="C45" s="1">
        <v>16</v>
      </c>
      <c r="D45" s="1">
        <f t="shared" si="2"/>
        <v>0</v>
      </c>
      <c r="E45" s="1" t="s">
        <v>5</v>
      </c>
      <c r="F45" s="1" t="s">
        <v>28</v>
      </c>
      <c r="G45" s="1" t="s">
        <v>54</v>
      </c>
      <c r="H45" s="15">
        <f t="shared" si="3"/>
        <v>1</v>
      </c>
      <c r="L45" t="e" vm="27">
        <v>#VALUE!</v>
      </c>
    </row>
    <row r="46" spans="1:12" ht="44.25" customHeight="1" x14ac:dyDescent="0.25">
      <c r="A46">
        <v>45590</v>
      </c>
      <c r="B46">
        <v>2</v>
      </c>
      <c r="C46">
        <v>0</v>
      </c>
      <c r="D46">
        <f t="shared" si="2"/>
        <v>2</v>
      </c>
      <c r="E46" t="s">
        <v>5</v>
      </c>
      <c r="F46" t="s">
        <v>28</v>
      </c>
      <c r="G46" t="s">
        <v>55</v>
      </c>
      <c r="H46" s="13">
        <f t="shared" si="3"/>
        <v>0</v>
      </c>
      <c r="L46" t="e" vm="28">
        <v>#VALUE!</v>
      </c>
    </row>
    <row r="47" spans="1:12" ht="44.25" customHeight="1" x14ac:dyDescent="0.25">
      <c r="A47" s="2">
        <v>32524</v>
      </c>
      <c r="B47" s="2">
        <v>31</v>
      </c>
      <c r="C47" s="2">
        <v>2</v>
      </c>
      <c r="D47" s="2">
        <f t="shared" si="2"/>
        <v>29</v>
      </c>
      <c r="E47" s="2" t="s">
        <v>5</v>
      </c>
      <c r="F47" s="2" t="s">
        <v>35</v>
      </c>
      <c r="G47" s="2" t="s">
        <v>56</v>
      </c>
      <c r="H47" s="20">
        <f t="shared" si="3"/>
        <v>6.4516129032258063E-2</v>
      </c>
      <c r="L47" t="e" vm="29">
        <v>#VALUE!</v>
      </c>
    </row>
    <row r="48" spans="1:12" ht="44.25" customHeight="1" x14ac:dyDescent="0.25">
      <c r="A48">
        <v>41239</v>
      </c>
      <c r="B48">
        <v>3</v>
      </c>
      <c r="C48">
        <v>0</v>
      </c>
      <c r="D48">
        <f t="shared" si="2"/>
        <v>3</v>
      </c>
      <c r="E48" t="s">
        <v>5</v>
      </c>
      <c r="F48" t="s">
        <v>35</v>
      </c>
      <c r="G48" t="s">
        <v>57</v>
      </c>
      <c r="H48" s="13">
        <f t="shared" si="3"/>
        <v>0</v>
      </c>
      <c r="L48" t="e" vm="30">
        <v>#VALUE!</v>
      </c>
    </row>
    <row r="49" spans="1:12" ht="55.5" customHeight="1" x14ac:dyDescent="0.25">
      <c r="A49" s="1">
        <v>41669</v>
      </c>
      <c r="B49" s="1">
        <v>4</v>
      </c>
      <c r="C49" s="1">
        <v>4</v>
      </c>
      <c r="D49" s="1">
        <f t="shared" si="2"/>
        <v>0</v>
      </c>
      <c r="E49" s="1" t="s">
        <v>5</v>
      </c>
      <c r="F49" s="1" t="s">
        <v>58</v>
      </c>
      <c r="G49" s="1" t="s">
        <v>59</v>
      </c>
      <c r="H49" s="13">
        <f t="shared" si="3"/>
        <v>1</v>
      </c>
      <c r="I49" s="1" t="s">
        <v>320</v>
      </c>
    </row>
    <row r="50" spans="1:12" ht="44.25" customHeight="1" x14ac:dyDescent="0.25">
      <c r="A50">
        <v>64781</v>
      </c>
      <c r="B50">
        <v>1</v>
      </c>
      <c r="C50">
        <v>0</v>
      </c>
      <c r="D50">
        <f t="shared" si="2"/>
        <v>1</v>
      </c>
      <c r="E50" t="s">
        <v>5</v>
      </c>
      <c r="F50" t="s">
        <v>18</v>
      </c>
      <c r="G50" t="s">
        <v>60</v>
      </c>
      <c r="H50" s="13">
        <f t="shared" si="3"/>
        <v>0</v>
      </c>
      <c r="L50" t="e" vm="31">
        <v>#VALUE!</v>
      </c>
    </row>
    <row r="51" spans="1:12" ht="44.25" customHeight="1" x14ac:dyDescent="0.25">
      <c r="A51" s="2">
        <v>64871</v>
      </c>
      <c r="B51" s="2">
        <v>21</v>
      </c>
      <c r="C51" s="2">
        <v>8</v>
      </c>
      <c r="D51" s="2">
        <f t="shared" si="2"/>
        <v>13</v>
      </c>
      <c r="E51" s="2" t="s">
        <v>5</v>
      </c>
      <c r="F51" s="2" t="s">
        <v>35</v>
      </c>
      <c r="G51" s="2" t="s">
        <v>61</v>
      </c>
      <c r="H51" s="20">
        <f t="shared" si="3"/>
        <v>0.38095238095238093</v>
      </c>
      <c r="L51" t="e" vm="32">
        <v>#VALUE!</v>
      </c>
    </row>
    <row r="52" spans="1:12" ht="44.25" customHeight="1" x14ac:dyDescent="0.25">
      <c r="A52" s="2">
        <v>60484</v>
      </c>
      <c r="B52" s="2">
        <v>6</v>
      </c>
      <c r="C52" s="2">
        <v>1</v>
      </c>
      <c r="D52" s="2">
        <f t="shared" si="2"/>
        <v>5</v>
      </c>
      <c r="E52" s="2" t="s">
        <v>5</v>
      </c>
      <c r="F52" s="2" t="s">
        <v>35</v>
      </c>
      <c r="G52" s="2" t="s">
        <v>62</v>
      </c>
      <c r="H52" s="20">
        <f t="shared" si="3"/>
        <v>0.16666666666666666</v>
      </c>
      <c r="L52" t="e" vm="33">
        <v>#VALUE!</v>
      </c>
    </row>
    <row r="53" spans="1:12" ht="44.25" customHeight="1" x14ac:dyDescent="0.25">
      <c r="A53" s="2">
        <v>87408</v>
      </c>
      <c r="B53" s="2">
        <v>2</v>
      </c>
      <c r="C53" s="2">
        <v>1</v>
      </c>
      <c r="D53" s="2">
        <f t="shared" si="2"/>
        <v>1</v>
      </c>
      <c r="E53" s="2" t="s">
        <v>5</v>
      </c>
      <c r="F53" s="2" t="s">
        <v>35</v>
      </c>
      <c r="G53" s="2" t="s">
        <v>63</v>
      </c>
      <c r="H53" s="20">
        <f t="shared" si="3"/>
        <v>0.5</v>
      </c>
      <c r="L53" t="e" vm="34">
        <v>#VALUE!</v>
      </c>
    </row>
    <row r="54" spans="1:12" ht="44.25" customHeight="1" x14ac:dyDescent="0.25">
      <c r="A54">
        <v>87082</v>
      </c>
      <c r="B54">
        <v>2</v>
      </c>
      <c r="C54">
        <v>0</v>
      </c>
      <c r="D54">
        <f t="shared" si="2"/>
        <v>2</v>
      </c>
      <c r="E54" t="s">
        <v>5</v>
      </c>
      <c r="F54" t="s">
        <v>35</v>
      </c>
      <c r="G54" t="s">
        <v>64</v>
      </c>
      <c r="H54" s="13">
        <f t="shared" si="3"/>
        <v>0</v>
      </c>
      <c r="L54" t="e" vm="35">
        <v>#VALUE!</v>
      </c>
    </row>
    <row r="55" spans="1:12" ht="44.25" customHeight="1" x14ac:dyDescent="0.25">
      <c r="A55">
        <v>33299</v>
      </c>
      <c r="B55">
        <v>2</v>
      </c>
      <c r="C55">
        <v>0</v>
      </c>
      <c r="D55">
        <f t="shared" si="2"/>
        <v>2</v>
      </c>
      <c r="E55" t="s">
        <v>5</v>
      </c>
      <c r="F55" t="s">
        <v>35</v>
      </c>
      <c r="G55" t="s">
        <v>65</v>
      </c>
      <c r="H55" s="13">
        <f t="shared" si="3"/>
        <v>0</v>
      </c>
      <c r="L55" t="e" vm="36">
        <v>#VALUE!</v>
      </c>
    </row>
    <row r="56" spans="1:12" ht="44.25" customHeight="1" x14ac:dyDescent="0.25">
      <c r="A56" s="2">
        <v>64782</v>
      </c>
      <c r="B56" s="2">
        <v>6</v>
      </c>
      <c r="C56" s="2">
        <v>2</v>
      </c>
      <c r="D56" s="2">
        <f t="shared" si="2"/>
        <v>4</v>
      </c>
      <c r="E56" s="2" t="s">
        <v>5</v>
      </c>
      <c r="F56" s="2" t="s">
        <v>35</v>
      </c>
      <c r="G56" s="2" t="s">
        <v>66</v>
      </c>
      <c r="H56" s="20">
        <f t="shared" si="3"/>
        <v>0.33333333333333331</v>
      </c>
      <c r="L56" t="e" vm="37">
        <v>#VALUE!</v>
      </c>
    </row>
    <row r="57" spans="1:12" ht="44.25" customHeight="1" x14ac:dyDescent="0.25">
      <c r="A57">
        <v>92907</v>
      </c>
      <c r="B57">
        <v>4</v>
      </c>
      <c r="C57">
        <v>0</v>
      </c>
      <c r="D57">
        <f t="shared" si="2"/>
        <v>4</v>
      </c>
      <c r="E57" t="s">
        <v>5</v>
      </c>
      <c r="F57" t="s">
        <v>35</v>
      </c>
      <c r="G57" t="s">
        <v>67</v>
      </c>
      <c r="H57" s="13">
        <f t="shared" si="3"/>
        <v>0</v>
      </c>
      <c r="L57" t="e" vm="38">
        <v>#VALUE!</v>
      </c>
    </row>
    <row r="58" spans="1:12" ht="55.5" customHeight="1" x14ac:dyDescent="0.25">
      <c r="A58" s="1">
        <v>32005</v>
      </c>
      <c r="B58" s="1">
        <v>2</v>
      </c>
      <c r="C58" s="1">
        <v>2</v>
      </c>
      <c r="D58" s="1">
        <f t="shared" si="2"/>
        <v>0</v>
      </c>
      <c r="E58" s="1" t="s">
        <v>5</v>
      </c>
      <c r="F58" s="1" t="s">
        <v>58</v>
      </c>
      <c r="G58" s="1" t="s">
        <v>68</v>
      </c>
      <c r="H58" s="13">
        <f t="shared" si="3"/>
        <v>1</v>
      </c>
      <c r="I58" s="1" t="s">
        <v>319</v>
      </c>
    </row>
    <row r="59" spans="1:12" ht="44.25" customHeight="1" x14ac:dyDescent="0.25">
      <c r="A59" s="2">
        <v>64289</v>
      </c>
      <c r="B59" s="2">
        <v>39</v>
      </c>
      <c r="C59" s="2">
        <v>4</v>
      </c>
      <c r="D59" s="2">
        <f t="shared" si="2"/>
        <v>35</v>
      </c>
      <c r="E59" s="2" t="s">
        <v>5</v>
      </c>
      <c r="F59" s="2" t="s">
        <v>35</v>
      </c>
      <c r="G59" s="2" t="s">
        <v>69</v>
      </c>
      <c r="H59" s="20">
        <f t="shared" si="3"/>
        <v>0.10256410256410256</v>
      </c>
      <c r="L59" t="e" vm="39">
        <v>#VALUE!</v>
      </c>
    </row>
    <row r="60" spans="1:12" ht="44.25" customHeight="1" x14ac:dyDescent="0.25">
      <c r="A60" s="2">
        <v>32126</v>
      </c>
      <c r="B60" s="2">
        <v>4</v>
      </c>
      <c r="C60" s="2">
        <v>1</v>
      </c>
      <c r="D60" s="2">
        <f t="shared" si="2"/>
        <v>3</v>
      </c>
      <c r="E60" s="2" t="s">
        <v>5</v>
      </c>
      <c r="F60" s="2" t="s">
        <v>28</v>
      </c>
      <c r="G60" s="2" t="s">
        <v>70</v>
      </c>
      <c r="H60" s="20">
        <f t="shared" si="3"/>
        <v>0.25</v>
      </c>
      <c r="L60" t="e" vm="40">
        <v>#VALUE!</v>
      </c>
    </row>
    <row r="61" spans="1:12" ht="55.5" customHeight="1" x14ac:dyDescent="0.25">
      <c r="A61" s="1">
        <v>63869</v>
      </c>
      <c r="B61" s="1">
        <v>9</v>
      </c>
      <c r="C61" s="1">
        <v>9</v>
      </c>
      <c r="D61" s="1">
        <f t="shared" si="2"/>
        <v>0</v>
      </c>
      <c r="E61" s="1" t="s">
        <v>5</v>
      </c>
      <c r="F61" s="1" t="s">
        <v>35</v>
      </c>
      <c r="G61" s="1" t="s">
        <v>71</v>
      </c>
      <c r="H61" s="13">
        <f t="shared" si="3"/>
        <v>1</v>
      </c>
      <c r="I61" s="1" t="s">
        <v>320</v>
      </c>
    </row>
    <row r="62" spans="1:12" ht="44.25" customHeight="1" x14ac:dyDescent="0.25">
      <c r="A62" s="2">
        <v>11947</v>
      </c>
      <c r="B62" s="2">
        <v>5</v>
      </c>
      <c r="C62" s="2">
        <v>3</v>
      </c>
      <c r="D62" s="2">
        <f t="shared" si="2"/>
        <v>2</v>
      </c>
      <c r="E62" s="2" t="s">
        <v>5</v>
      </c>
      <c r="F62" s="2" t="s">
        <v>35</v>
      </c>
      <c r="G62" s="2" t="s">
        <v>72</v>
      </c>
      <c r="H62" s="20">
        <f t="shared" si="3"/>
        <v>0.6</v>
      </c>
      <c r="L62" t="e" vm="41">
        <v>#VALUE!</v>
      </c>
    </row>
    <row r="63" spans="1:12" ht="44.25" customHeight="1" x14ac:dyDescent="0.25">
      <c r="A63" s="2">
        <v>11946</v>
      </c>
      <c r="B63" s="2">
        <v>5</v>
      </c>
      <c r="C63" s="2">
        <v>3</v>
      </c>
      <c r="D63" s="2">
        <f t="shared" si="2"/>
        <v>2</v>
      </c>
      <c r="E63" s="2" t="s">
        <v>5</v>
      </c>
      <c r="F63" s="2" t="s">
        <v>35</v>
      </c>
      <c r="G63" s="2" t="s">
        <v>73</v>
      </c>
      <c r="H63" s="20">
        <f t="shared" si="3"/>
        <v>0.6</v>
      </c>
      <c r="L63" t="e" vm="42">
        <v>#VALUE!</v>
      </c>
    </row>
    <row r="64" spans="1:12" ht="44.25" customHeight="1" x14ac:dyDescent="0.25">
      <c r="A64">
        <v>64290</v>
      </c>
      <c r="B64">
        <v>13</v>
      </c>
      <c r="C64">
        <v>0</v>
      </c>
      <c r="D64">
        <f t="shared" si="2"/>
        <v>13</v>
      </c>
      <c r="E64" t="s">
        <v>5</v>
      </c>
      <c r="F64" t="s">
        <v>35</v>
      </c>
      <c r="G64" t="s">
        <v>74</v>
      </c>
      <c r="H64" s="13">
        <f t="shared" si="3"/>
        <v>0</v>
      </c>
      <c r="J64" s="16">
        <f>D64*1.1</f>
        <v>14.3</v>
      </c>
      <c r="L64" t="e" vm="43">
        <v>#VALUE!</v>
      </c>
    </row>
    <row r="65" spans="1:12" ht="44.25" customHeight="1" x14ac:dyDescent="0.25">
      <c r="A65">
        <v>11478</v>
      </c>
      <c r="B65">
        <v>6</v>
      </c>
      <c r="C65">
        <v>0</v>
      </c>
      <c r="D65">
        <f t="shared" si="2"/>
        <v>6</v>
      </c>
      <c r="E65" t="s">
        <v>5</v>
      </c>
      <c r="F65" t="s">
        <v>35</v>
      </c>
      <c r="G65" t="s">
        <v>75</v>
      </c>
      <c r="H65" s="13">
        <f t="shared" si="3"/>
        <v>0</v>
      </c>
      <c r="L65" t="e" vm="44">
        <v>#VALUE!</v>
      </c>
    </row>
    <row r="66" spans="1:12" ht="55.5" customHeight="1" x14ac:dyDescent="0.25">
      <c r="A66" s="1">
        <v>11954</v>
      </c>
      <c r="B66" s="1">
        <v>4</v>
      </c>
      <c r="C66" s="1">
        <v>4</v>
      </c>
      <c r="D66" s="1">
        <f t="shared" ref="D66:D97" si="4">B66-C66</f>
        <v>0</v>
      </c>
      <c r="E66" s="1" t="s">
        <v>5</v>
      </c>
      <c r="F66" s="1" t="s">
        <v>35</v>
      </c>
      <c r="G66" s="1" t="s">
        <v>76</v>
      </c>
      <c r="H66" s="15">
        <f t="shared" ref="H66:H86" si="5">C66/B66</f>
        <v>1</v>
      </c>
      <c r="J66" s="16">
        <f>D66*2</f>
        <v>0</v>
      </c>
    </row>
    <row r="67" spans="1:12" ht="55.5" customHeight="1" x14ac:dyDescent="0.25">
      <c r="A67" s="1">
        <v>15100</v>
      </c>
      <c r="B67" s="1">
        <v>31</v>
      </c>
      <c r="C67" s="1">
        <v>32</v>
      </c>
      <c r="D67" s="1">
        <f t="shared" si="4"/>
        <v>-1</v>
      </c>
      <c r="E67" s="1" t="s">
        <v>5</v>
      </c>
      <c r="F67" s="1" t="s">
        <v>35</v>
      </c>
      <c r="G67" s="1" t="s">
        <v>77</v>
      </c>
      <c r="H67" s="15">
        <f t="shared" si="5"/>
        <v>1.032258064516129</v>
      </c>
    </row>
    <row r="68" spans="1:12" ht="55.5" customHeight="1" x14ac:dyDescent="0.25">
      <c r="A68" s="1">
        <v>15458</v>
      </c>
      <c r="B68" s="1">
        <v>5</v>
      </c>
      <c r="C68" s="1">
        <v>5</v>
      </c>
      <c r="D68" s="1">
        <f t="shared" si="4"/>
        <v>0</v>
      </c>
      <c r="E68" s="1" t="s">
        <v>5</v>
      </c>
      <c r="F68" s="1" t="s">
        <v>35</v>
      </c>
      <c r="G68" s="1" t="s">
        <v>78</v>
      </c>
      <c r="H68" s="13">
        <f t="shared" si="5"/>
        <v>1</v>
      </c>
      <c r="I68" s="1" t="s">
        <v>319</v>
      </c>
    </row>
    <row r="69" spans="1:12" ht="44.25" customHeight="1" x14ac:dyDescent="0.25">
      <c r="A69" s="2">
        <v>18651</v>
      </c>
      <c r="B69" s="2">
        <v>26</v>
      </c>
      <c r="C69" s="2">
        <v>14</v>
      </c>
      <c r="D69" s="2">
        <f t="shared" si="4"/>
        <v>12</v>
      </c>
      <c r="E69" s="2" t="s">
        <v>5</v>
      </c>
      <c r="F69" s="2" t="s">
        <v>28</v>
      </c>
      <c r="G69" s="2" t="s">
        <v>79</v>
      </c>
      <c r="H69" s="20">
        <f t="shared" si="5"/>
        <v>0.53846153846153844</v>
      </c>
      <c r="L69" t="e" vm="45">
        <v>#VALUE!</v>
      </c>
    </row>
    <row r="70" spans="1:12" ht="44.25" customHeight="1" x14ac:dyDescent="0.25">
      <c r="A70" s="2">
        <v>18575</v>
      </c>
      <c r="B70" s="2">
        <v>4</v>
      </c>
      <c r="C70" s="2">
        <v>2</v>
      </c>
      <c r="D70" s="2">
        <f t="shared" si="4"/>
        <v>2</v>
      </c>
      <c r="E70" s="2" t="s">
        <v>5</v>
      </c>
      <c r="F70" s="2" t="s">
        <v>18</v>
      </c>
      <c r="G70" s="2" t="s">
        <v>80</v>
      </c>
      <c r="H70" s="20">
        <f t="shared" si="5"/>
        <v>0.5</v>
      </c>
      <c r="L70" t="e" vm="46">
        <v>#VALUE!</v>
      </c>
    </row>
    <row r="71" spans="1:12" ht="44.25" customHeight="1" x14ac:dyDescent="0.25">
      <c r="A71">
        <v>23799</v>
      </c>
      <c r="B71">
        <v>4</v>
      </c>
      <c r="C71">
        <v>0</v>
      </c>
      <c r="D71">
        <f t="shared" si="4"/>
        <v>4</v>
      </c>
      <c r="E71" t="s">
        <v>5</v>
      </c>
      <c r="F71" t="s">
        <v>18</v>
      </c>
      <c r="G71" t="s">
        <v>81</v>
      </c>
      <c r="H71" s="13">
        <f t="shared" si="5"/>
        <v>0</v>
      </c>
      <c r="L71" t="e" vm="47">
        <v>#VALUE!</v>
      </c>
    </row>
    <row r="72" spans="1:12" ht="44.25" customHeight="1" x14ac:dyDescent="0.25">
      <c r="A72">
        <v>23800</v>
      </c>
      <c r="B72">
        <v>4</v>
      </c>
      <c r="C72">
        <v>0</v>
      </c>
      <c r="D72">
        <f t="shared" si="4"/>
        <v>4</v>
      </c>
      <c r="E72" t="s">
        <v>5</v>
      </c>
      <c r="F72" t="s">
        <v>18</v>
      </c>
      <c r="G72" t="s">
        <v>82</v>
      </c>
      <c r="H72" s="13">
        <f t="shared" si="5"/>
        <v>0</v>
      </c>
      <c r="L72" t="e" vm="48">
        <v>#VALUE!</v>
      </c>
    </row>
    <row r="73" spans="1:12" ht="44.25" customHeight="1" x14ac:dyDescent="0.25">
      <c r="A73">
        <v>76537</v>
      </c>
      <c r="B73">
        <v>6</v>
      </c>
      <c r="C73">
        <v>0</v>
      </c>
      <c r="D73">
        <f t="shared" si="4"/>
        <v>6</v>
      </c>
      <c r="E73" t="s">
        <v>5</v>
      </c>
      <c r="F73" t="s">
        <v>58</v>
      </c>
      <c r="G73" t="s">
        <v>83</v>
      </c>
      <c r="H73" s="13">
        <f t="shared" si="5"/>
        <v>0</v>
      </c>
      <c r="L73" t="e" vm="49">
        <v>#VALUE!</v>
      </c>
    </row>
    <row r="74" spans="1:12" ht="44.25" customHeight="1" x14ac:dyDescent="0.25">
      <c r="A74">
        <v>23801</v>
      </c>
      <c r="B74">
        <v>2</v>
      </c>
      <c r="C74">
        <v>0</v>
      </c>
      <c r="D74">
        <f t="shared" si="4"/>
        <v>2</v>
      </c>
      <c r="E74" t="s">
        <v>5</v>
      </c>
      <c r="F74" t="s">
        <v>18</v>
      </c>
      <c r="G74" t="s">
        <v>84</v>
      </c>
      <c r="H74" s="13">
        <f t="shared" si="5"/>
        <v>0</v>
      </c>
      <c r="L74" t="e" vm="50">
        <v>#VALUE!</v>
      </c>
    </row>
    <row r="75" spans="1:12" ht="78" customHeight="1" x14ac:dyDescent="0.25">
      <c r="A75" s="2">
        <v>24119</v>
      </c>
      <c r="B75" s="2">
        <v>6</v>
      </c>
      <c r="C75" s="2">
        <v>4</v>
      </c>
      <c r="D75" s="2">
        <f t="shared" si="4"/>
        <v>2</v>
      </c>
      <c r="E75" s="2" t="s">
        <v>5</v>
      </c>
      <c r="F75" s="2" t="s">
        <v>35</v>
      </c>
      <c r="G75" s="2" t="s">
        <v>85</v>
      </c>
      <c r="H75" s="20">
        <f t="shared" si="5"/>
        <v>0.66666666666666663</v>
      </c>
      <c r="L75" t="e" vm="51">
        <v>#VALUE!</v>
      </c>
    </row>
    <row r="76" spans="1:12" ht="55.5" customHeight="1" x14ac:dyDescent="0.25">
      <c r="A76" s="1">
        <v>29219</v>
      </c>
      <c r="B76" s="1">
        <v>2</v>
      </c>
      <c r="C76" s="1">
        <v>2</v>
      </c>
      <c r="D76" s="1">
        <f t="shared" si="4"/>
        <v>0</v>
      </c>
      <c r="E76" s="1" t="s">
        <v>5</v>
      </c>
      <c r="F76" s="1" t="s">
        <v>28</v>
      </c>
      <c r="G76" s="1" t="s">
        <v>86</v>
      </c>
      <c r="H76" s="13">
        <f t="shared" si="5"/>
        <v>1</v>
      </c>
      <c r="I76" s="1" t="s">
        <v>319</v>
      </c>
    </row>
    <row r="77" spans="1:12" ht="44.25" customHeight="1" x14ac:dyDescent="0.25">
      <c r="A77">
        <v>35257</v>
      </c>
      <c r="B77">
        <v>2</v>
      </c>
      <c r="C77">
        <v>0</v>
      </c>
      <c r="D77">
        <f t="shared" si="4"/>
        <v>2</v>
      </c>
      <c r="E77" t="s">
        <v>5</v>
      </c>
      <c r="F77" t="s">
        <v>58</v>
      </c>
      <c r="G77" t="s">
        <v>87</v>
      </c>
      <c r="H77" s="13">
        <f t="shared" si="5"/>
        <v>0</v>
      </c>
      <c r="L77" t="e" vm="52">
        <v>#VALUE!</v>
      </c>
    </row>
    <row r="78" spans="1:12" ht="60" customHeight="1" x14ac:dyDescent="0.25">
      <c r="A78" s="2">
        <v>40146</v>
      </c>
      <c r="B78" s="2">
        <v>22</v>
      </c>
      <c r="C78" s="2">
        <v>17</v>
      </c>
      <c r="D78" s="2">
        <f t="shared" si="4"/>
        <v>5</v>
      </c>
      <c r="E78" s="2" t="s">
        <v>5</v>
      </c>
      <c r="F78" s="2" t="s">
        <v>35</v>
      </c>
      <c r="G78" s="2" t="s">
        <v>88</v>
      </c>
      <c r="H78" s="20">
        <f t="shared" si="5"/>
        <v>0.77272727272727271</v>
      </c>
      <c r="L78" t="e" vm="53">
        <v>#VALUE!</v>
      </c>
    </row>
    <row r="79" spans="1:12" ht="55.5" customHeight="1" x14ac:dyDescent="0.25">
      <c r="A79" s="1">
        <v>42128</v>
      </c>
      <c r="B79" s="1">
        <v>12</v>
      </c>
      <c r="C79" s="1">
        <v>12</v>
      </c>
      <c r="D79" s="1">
        <f t="shared" si="4"/>
        <v>0</v>
      </c>
      <c r="E79" s="1" t="s">
        <v>5</v>
      </c>
      <c r="F79" s="1" t="s">
        <v>28</v>
      </c>
      <c r="G79" s="1" t="s">
        <v>89</v>
      </c>
      <c r="H79" s="13">
        <f t="shared" si="5"/>
        <v>1</v>
      </c>
      <c r="I79" s="1" t="s">
        <v>319</v>
      </c>
    </row>
    <row r="80" spans="1:12" ht="44.25" customHeight="1" x14ac:dyDescent="0.25">
      <c r="A80" s="1">
        <v>40147</v>
      </c>
      <c r="B80" s="1">
        <v>18</v>
      </c>
      <c r="C80" s="1">
        <v>18</v>
      </c>
      <c r="D80" s="4">
        <f t="shared" si="4"/>
        <v>0</v>
      </c>
      <c r="E80" s="1" t="s">
        <v>5</v>
      </c>
      <c r="F80" s="1" t="s">
        <v>35</v>
      </c>
      <c r="G80" s="1" t="s">
        <v>90</v>
      </c>
      <c r="H80" s="15">
        <f t="shared" si="5"/>
        <v>1</v>
      </c>
      <c r="L80" t="e" vm="54">
        <v>#VALUE!</v>
      </c>
    </row>
    <row r="81" spans="1:12" ht="44.25" customHeight="1" x14ac:dyDescent="0.25">
      <c r="A81">
        <v>42155</v>
      </c>
      <c r="B81">
        <v>4</v>
      </c>
      <c r="C81">
        <v>2</v>
      </c>
      <c r="D81">
        <f t="shared" si="4"/>
        <v>2</v>
      </c>
      <c r="E81" t="s">
        <v>5</v>
      </c>
      <c r="F81" t="s">
        <v>28</v>
      </c>
      <c r="G81" t="s">
        <v>91</v>
      </c>
      <c r="H81" s="13">
        <f t="shared" si="5"/>
        <v>0.5</v>
      </c>
      <c r="L81" t="e" vm="55">
        <v>#VALUE!</v>
      </c>
    </row>
    <row r="82" spans="1:12" ht="44.25" customHeight="1" x14ac:dyDescent="0.25">
      <c r="A82">
        <v>41486</v>
      </c>
      <c r="B82">
        <v>12</v>
      </c>
      <c r="C82">
        <v>0</v>
      </c>
      <c r="D82">
        <f t="shared" si="4"/>
        <v>12</v>
      </c>
      <c r="E82" t="s">
        <v>5</v>
      </c>
      <c r="F82" t="s">
        <v>35</v>
      </c>
      <c r="G82" t="s">
        <v>92</v>
      </c>
      <c r="H82" s="13">
        <f t="shared" si="5"/>
        <v>0</v>
      </c>
      <c r="L82" t="e" vm="56">
        <v>#VALUE!</v>
      </c>
    </row>
    <row r="83" spans="1:12" ht="44.25" customHeight="1" x14ac:dyDescent="0.25">
      <c r="A83">
        <v>41488</v>
      </c>
      <c r="B83">
        <v>2</v>
      </c>
      <c r="C83">
        <v>0</v>
      </c>
      <c r="D83">
        <f t="shared" si="4"/>
        <v>2</v>
      </c>
      <c r="E83" t="s">
        <v>5</v>
      </c>
      <c r="F83" t="s">
        <v>28</v>
      </c>
      <c r="G83" t="s">
        <v>93</v>
      </c>
      <c r="H83" s="13">
        <f t="shared" si="5"/>
        <v>0</v>
      </c>
      <c r="J83" s="16">
        <f>D83*0.5</f>
        <v>1</v>
      </c>
      <c r="L83" t="e" vm="57">
        <v>#VALUE!</v>
      </c>
    </row>
    <row r="84" spans="1:12" ht="44.25" customHeight="1" x14ac:dyDescent="0.25">
      <c r="A84" s="2">
        <v>42137</v>
      </c>
      <c r="B84" s="2">
        <v>12</v>
      </c>
      <c r="C84" s="2">
        <v>8</v>
      </c>
      <c r="D84" s="2">
        <f t="shared" si="4"/>
        <v>4</v>
      </c>
      <c r="E84" s="2" t="s">
        <v>5</v>
      </c>
      <c r="F84" s="2" t="s">
        <v>35</v>
      </c>
      <c r="G84" s="2" t="s">
        <v>94</v>
      </c>
      <c r="H84" s="20">
        <f t="shared" si="5"/>
        <v>0.66666666666666663</v>
      </c>
      <c r="L84" t="e" vm="58">
        <v>#VALUE!</v>
      </c>
    </row>
    <row r="85" spans="1:12" ht="44.25" customHeight="1" x14ac:dyDescent="0.25">
      <c r="A85" s="1">
        <v>42134</v>
      </c>
      <c r="B85" s="1">
        <v>5</v>
      </c>
      <c r="C85" s="1">
        <v>5</v>
      </c>
      <c r="D85" s="1">
        <f t="shared" si="4"/>
        <v>0</v>
      </c>
      <c r="E85" s="1" t="s">
        <v>5</v>
      </c>
      <c r="F85" s="1" t="s">
        <v>28</v>
      </c>
      <c r="G85" s="1" t="s">
        <v>95</v>
      </c>
      <c r="H85" s="15">
        <f t="shared" si="5"/>
        <v>1</v>
      </c>
      <c r="L85" t="e" vm="59">
        <v>#VALUE!</v>
      </c>
    </row>
    <row r="86" spans="1:12" ht="55.5" customHeight="1" x14ac:dyDescent="0.25">
      <c r="A86" s="1">
        <v>42127</v>
      </c>
      <c r="B86" s="1">
        <v>10</v>
      </c>
      <c r="C86" s="1">
        <v>10</v>
      </c>
      <c r="D86" s="1">
        <f t="shared" si="4"/>
        <v>0</v>
      </c>
      <c r="E86" s="1" t="s">
        <v>5</v>
      </c>
      <c r="F86" s="1" t="s">
        <v>28</v>
      </c>
      <c r="G86" s="1" t="s">
        <v>96</v>
      </c>
      <c r="H86" s="15">
        <f t="shared" si="5"/>
        <v>1</v>
      </c>
    </row>
    <row r="87" spans="1:12" ht="55.5" customHeight="1" x14ac:dyDescent="0.25">
      <c r="A87" s="1">
        <v>32556</v>
      </c>
      <c r="B87" s="1">
        <v>2</v>
      </c>
      <c r="C87" s="1">
        <v>2</v>
      </c>
      <c r="D87" s="1">
        <f t="shared" ref="D87:D96" si="6">B87-C87</f>
        <v>0</v>
      </c>
      <c r="E87" s="1" t="s">
        <v>97</v>
      </c>
      <c r="F87" s="1" t="s">
        <v>28</v>
      </c>
      <c r="G87" s="1" t="s">
        <v>98</v>
      </c>
      <c r="H87" s="13">
        <f t="shared" ref="H87:H96" si="7">C87/B87</f>
        <v>1</v>
      </c>
      <c r="I87" s="1" t="s">
        <v>319</v>
      </c>
    </row>
    <row r="88" spans="1:12" ht="55.5" customHeight="1" x14ac:dyDescent="0.25">
      <c r="A88" s="1">
        <v>6589</v>
      </c>
      <c r="B88" s="1">
        <v>6</v>
      </c>
      <c r="C88" s="1">
        <v>6</v>
      </c>
      <c r="D88" s="1">
        <f t="shared" si="6"/>
        <v>0</v>
      </c>
      <c r="E88" s="1" t="s">
        <v>97</v>
      </c>
      <c r="F88" s="1" t="s">
        <v>18</v>
      </c>
      <c r="G88" s="1" t="s">
        <v>99</v>
      </c>
      <c r="H88" s="13">
        <f t="shared" si="7"/>
        <v>1</v>
      </c>
      <c r="I88" s="1" t="s">
        <v>320</v>
      </c>
    </row>
    <row r="89" spans="1:12" ht="55.5" customHeight="1" x14ac:dyDescent="0.25">
      <c r="A89" s="1">
        <v>6562</v>
      </c>
      <c r="B89" s="1">
        <v>1</v>
      </c>
      <c r="C89" s="1">
        <v>2</v>
      </c>
      <c r="D89" s="1">
        <f t="shared" si="6"/>
        <v>-1</v>
      </c>
      <c r="E89" s="1" t="s">
        <v>97</v>
      </c>
      <c r="F89" s="1" t="s">
        <v>28</v>
      </c>
      <c r="G89" s="1" t="s">
        <v>100</v>
      </c>
      <c r="H89" s="13">
        <f t="shared" si="7"/>
        <v>2</v>
      </c>
      <c r="I89" s="1" t="s">
        <v>319</v>
      </c>
    </row>
    <row r="90" spans="1:12" ht="55.5" customHeight="1" x14ac:dyDescent="0.25">
      <c r="A90" s="1">
        <v>99008</v>
      </c>
      <c r="B90" s="1">
        <v>1</v>
      </c>
      <c r="C90" s="1">
        <v>2</v>
      </c>
      <c r="D90" s="1">
        <f>B90-C90</f>
        <v>-1</v>
      </c>
      <c r="E90" s="1" t="s">
        <v>97</v>
      </c>
      <c r="F90" s="1" t="s">
        <v>28</v>
      </c>
      <c r="G90" s="1" t="s">
        <v>101</v>
      </c>
      <c r="H90" s="13">
        <f t="shared" si="7"/>
        <v>2</v>
      </c>
      <c r="I90" s="1" t="s">
        <v>320</v>
      </c>
    </row>
    <row r="91" spans="1:12" ht="55.5" customHeight="1" x14ac:dyDescent="0.25">
      <c r="A91" s="1">
        <v>10721</v>
      </c>
      <c r="B91" s="1">
        <v>2</v>
      </c>
      <c r="C91" s="1">
        <v>2</v>
      </c>
      <c r="D91" s="1">
        <f t="shared" si="6"/>
        <v>0</v>
      </c>
      <c r="E91" s="1" t="s">
        <v>97</v>
      </c>
      <c r="F91" s="1" t="s">
        <v>18</v>
      </c>
      <c r="G91" s="1" t="s">
        <v>102</v>
      </c>
      <c r="H91" s="13">
        <f t="shared" si="7"/>
        <v>1</v>
      </c>
      <c r="I91" s="1" t="s">
        <v>319</v>
      </c>
    </row>
    <row r="92" spans="1:12" ht="55.5" customHeight="1" x14ac:dyDescent="0.25">
      <c r="A92" s="1">
        <v>32002</v>
      </c>
      <c r="B92" s="1">
        <v>2</v>
      </c>
      <c r="C92" s="1">
        <v>2</v>
      </c>
      <c r="D92" s="1">
        <f t="shared" si="6"/>
        <v>0</v>
      </c>
      <c r="E92" s="1" t="s">
        <v>97</v>
      </c>
      <c r="F92" s="1" t="s">
        <v>28</v>
      </c>
      <c r="G92" s="1" t="s">
        <v>103</v>
      </c>
      <c r="H92" s="13">
        <f t="shared" si="7"/>
        <v>1</v>
      </c>
      <c r="I92" s="1" t="s">
        <v>320</v>
      </c>
    </row>
    <row r="93" spans="1:12" ht="55.5" customHeight="1" x14ac:dyDescent="0.25">
      <c r="A93" s="1">
        <v>32198</v>
      </c>
      <c r="B93" s="1">
        <v>2</v>
      </c>
      <c r="C93" s="1">
        <v>2</v>
      </c>
      <c r="D93" s="1">
        <f t="shared" si="6"/>
        <v>0</v>
      </c>
      <c r="E93" s="1" t="s">
        <v>97</v>
      </c>
      <c r="F93" s="1" t="s">
        <v>18</v>
      </c>
      <c r="G93" s="1" t="s">
        <v>104</v>
      </c>
      <c r="H93" s="13">
        <f t="shared" si="7"/>
        <v>1</v>
      </c>
      <c r="I93" s="1" t="s">
        <v>320</v>
      </c>
    </row>
    <row r="94" spans="1:12" ht="44.25" customHeight="1" x14ac:dyDescent="0.25">
      <c r="A94" s="2">
        <v>4274</v>
      </c>
      <c r="B94" s="2">
        <v>58</v>
      </c>
      <c r="C94" s="2">
        <v>53</v>
      </c>
      <c r="D94" s="3">
        <f t="shared" si="6"/>
        <v>5</v>
      </c>
      <c r="E94" s="2" t="s">
        <v>105</v>
      </c>
      <c r="F94" s="2" t="s">
        <v>28</v>
      </c>
      <c r="G94" s="2" t="s">
        <v>106</v>
      </c>
      <c r="H94" s="20">
        <f t="shared" si="7"/>
        <v>0.91379310344827591</v>
      </c>
      <c r="L94" t="e" vm="60">
        <v>#VALUE!</v>
      </c>
    </row>
    <row r="95" spans="1:12" ht="44.25" customHeight="1" x14ac:dyDescent="0.25">
      <c r="A95" s="2">
        <v>43093</v>
      </c>
      <c r="B95" s="2">
        <v>103</v>
      </c>
      <c r="C95" s="2">
        <v>102</v>
      </c>
      <c r="D95" s="2">
        <f t="shared" si="6"/>
        <v>1</v>
      </c>
      <c r="E95" s="2" t="s">
        <v>105</v>
      </c>
      <c r="F95" s="2" t="s">
        <v>28</v>
      </c>
      <c r="G95" s="2" t="s">
        <v>107</v>
      </c>
      <c r="H95" s="20">
        <f t="shared" si="7"/>
        <v>0.99029126213592233</v>
      </c>
      <c r="L95" t="e" vm="61">
        <v>#VALUE!</v>
      </c>
    </row>
    <row r="96" spans="1:12" ht="44.25" customHeight="1" x14ac:dyDescent="0.25">
      <c r="A96" s="2">
        <v>6558</v>
      </c>
      <c r="B96" s="2">
        <v>285</v>
      </c>
      <c r="C96" s="2">
        <v>44</v>
      </c>
      <c r="D96" s="2">
        <f t="shared" si="6"/>
        <v>241</v>
      </c>
      <c r="E96" s="2" t="s">
        <v>105</v>
      </c>
      <c r="F96" s="2" t="s">
        <v>28</v>
      </c>
      <c r="G96" s="2" t="s">
        <v>108</v>
      </c>
      <c r="H96" s="20">
        <f t="shared" si="7"/>
        <v>0.15438596491228071</v>
      </c>
      <c r="K96" s="2" t="s">
        <v>327</v>
      </c>
      <c r="L96" t="e" vm="62">
        <v>#VALUE!</v>
      </c>
    </row>
    <row r="97" spans="1:12" ht="55.5" customHeight="1" x14ac:dyDescent="0.25">
      <c r="A97" s="1">
        <v>3795</v>
      </c>
      <c r="B97" s="1">
        <v>1</v>
      </c>
      <c r="C97" s="1">
        <v>1</v>
      </c>
      <c r="D97" s="1">
        <f t="shared" ref="D97:D136" si="8">B97-C97</f>
        <v>0</v>
      </c>
      <c r="E97" s="1" t="s">
        <v>109</v>
      </c>
      <c r="F97" s="1" t="s">
        <v>6</v>
      </c>
      <c r="G97" s="1" t="s">
        <v>110</v>
      </c>
      <c r="H97" s="18">
        <f t="shared" ref="H97:H136" si="9">C97/B97</f>
        <v>1</v>
      </c>
      <c r="I97" s="1" t="s">
        <v>319</v>
      </c>
    </row>
    <row r="98" spans="1:12" ht="44.25" customHeight="1" x14ac:dyDescent="0.25">
      <c r="A98" s="2">
        <v>6636</v>
      </c>
      <c r="B98" s="2">
        <v>2</v>
      </c>
      <c r="C98" s="2">
        <v>1</v>
      </c>
      <c r="D98" s="2">
        <f t="shared" si="8"/>
        <v>1</v>
      </c>
      <c r="E98" s="2" t="s">
        <v>109</v>
      </c>
      <c r="F98" s="2" t="s">
        <v>6</v>
      </c>
      <c r="G98" s="2" t="s">
        <v>111</v>
      </c>
      <c r="H98" s="20">
        <f t="shared" si="9"/>
        <v>0.5</v>
      </c>
      <c r="L98" t="e" vm="63">
        <v>#VALUE!</v>
      </c>
    </row>
    <row r="99" spans="1:12" ht="55.5" customHeight="1" x14ac:dyDescent="0.25">
      <c r="A99" s="1">
        <v>14769</v>
      </c>
      <c r="B99" s="1">
        <v>1</v>
      </c>
      <c r="C99" s="1">
        <v>1</v>
      </c>
      <c r="D99" s="1">
        <f t="shared" si="8"/>
        <v>0</v>
      </c>
      <c r="E99" s="1" t="s">
        <v>109</v>
      </c>
      <c r="F99" s="1" t="s">
        <v>6</v>
      </c>
      <c r="G99" s="1" t="s">
        <v>23</v>
      </c>
      <c r="H99" s="18">
        <f t="shared" si="9"/>
        <v>1</v>
      </c>
      <c r="I99" s="1" t="s">
        <v>320</v>
      </c>
    </row>
    <row r="100" spans="1:12" ht="55.5" customHeight="1" x14ac:dyDescent="0.25">
      <c r="A100" s="1">
        <v>41669</v>
      </c>
      <c r="B100" s="1">
        <v>2</v>
      </c>
      <c r="C100" s="1">
        <v>2</v>
      </c>
      <c r="D100" s="1">
        <f t="shared" si="8"/>
        <v>0</v>
      </c>
      <c r="E100" s="1" t="s">
        <v>109</v>
      </c>
      <c r="F100" s="1" t="s">
        <v>58</v>
      </c>
      <c r="G100" s="1" t="s">
        <v>59</v>
      </c>
      <c r="H100" s="18">
        <f t="shared" si="9"/>
        <v>1</v>
      </c>
      <c r="I100" s="1" t="s">
        <v>320</v>
      </c>
    </row>
    <row r="101" spans="1:12" ht="55.5" customHeight="1" x14ac:dyDescent="0.25">
      <c r="A101" s="1">
        <v>32140</v>
      </c>
      <c r="B101" s="1">
        <v>4</v>
      </c>
      <c r="C101" s="1">
        <v>4</v>
      </c>
      <c r="D101" s="1">
        <f t="shared" si="8"/>
        <v>0</v>
      </c>
      <c r="E101" s="1" t="s">
        <v>109</v>
      </c>
      <c r="F101" s="1" t="s">
        <v>35</v>
      </c>
      <c r="G101" s="1" t="s">
        <v>94</v>
      </c>
      <c r="H101" s="18">
        <f t="shared" si="9"/>
        <v>1</v>
      </c>
      <c r="I101" s="1" t="s">
        <v>320</v>
      </c>
    </row>
    <row r="102" spans="1:12" ht="55.5" customHeight="1" x14ac:dyDescent="0.25">
      <c r="A102" s="1">
        <v>62531</v>
      </c>
      <c r="B102" s="1">
        <v>4</v>
      </c>
      <c r="C102" s="1">
        <v>4</v>
      </c>
      <c r="D102" s="1">
        <f t="shared" si="8"/>
        <v>0</v>
      </c>
      <c r="E102" s="1" t="s">
        <v>109</v>
      </c>
      <c r="F102" s="1" t="s">
        <v>35</v>
      </c>
      <c r="G102" s="1" t="s">
        <v>112</v>
      </c>
      <c r="H102" s="18">
        <f t="shared" si="9"/>
        <v>1</v>
      </c>
      <c r="I102" s="1" t="s">
        <v>320</v>
      </c>
    </row>
    <row r="103" spans="1:12" ht="44.25" customHeight="1" x14ac:dyDescent="0.25">
      <c r="A103" s="2">
        <v>41239</v>
      </c>
      <c r="B103" s="2">
        <v>10</v>
      </c>
      <c r="C103" s="2">
        <v>2</v>
      </c>
      <c r="D103" s="2">
        <f t="shared" si="8"/>
        <v>8</v>
      </c>
      <c r="E103" s="2" t="s">
        <v>109</v>
      </c>
      <c r="F103" s="2" t="s">
        <v>35</v>
      </c>
      <c r="G103" s="2" t="s">
        <v>57</v>
      </c>
      <c r="H103" s="20">
        <f t="shared" si="9"/>
        <v>0.2</v>
      </c>
      <c r="L103" t="e" vm="64">
        <v>#VALUE!</v>
      </c>
    </row>
    <row r="104" spans="1:12" ht="44.25" customHeight="1" x14ac:dyDescent="0.25">
      <c r="A104">
        <v>32271</v>
      </c>
      <c r="B104">
        <v>2</v>
      </c>
      <c r="C104">
        <v>0</v>
      </c>
      <c r="D104">
        <f t="shared" si="8"/>
        <v>2</v>
      </c>
      <c r="E104" t="s">
        <v>109</v>
      </c>
      <c r="F104" t="s">
        <v>35</v>
      </c>
      <c r="G104" t="s">
        <v>113</v>
      </c>
      <c r="H104" s="13">
        <f t="shared" si="9"/>
        <v>0</v>
      </c>
      <c r="L104" t="e" vm="65">
        <v>#VALUE!</v>
      </c>
    </row>
    <row r="105" spans="1:12" ht="44.25" customHeight="1" x14ac:dyDescent="0.25">
      <c r="A105">
        <v>32348</v>
      </c>
      <c r="B105">
        <v>2</v>
      </c>
      <c r="C105">
        <v>0</v>
      </c>
      <c r="D105">
        <f t="shared" si="8"/>
        <v>2</v>
      </c>
      <c r="E105" t="s">
        <v>109</v>
      </c>
      <c r="F105" t="s">
        <v>35</v>
      </c>
      <c r="G105" t="s">
        <v>44</v>
      </c>
      <c r="H105" s="13">
        <f t="shared" si="9"/>
        <v>0</v>
      </c>
      <c r="L105" t="e" vm="66">
        <v>#VALUE!</v>
      </c>
    </row>
    <row r="106" spans="1:12" ht="55.5" customHeight="1" x14ac:dyDescent="0.25">
      <c r="A106" s="1">
        <v>11946</v>
      </c>
      <c r="B106" s="1">
        <v>5</v>
      </c>
      <c r="C106" s="1">
        <v>5</v>
      </c>
      <c r="D106" s="1">
        <f t="shared" si="8"/>
        <v>0</v>
      </c>
      <c r="E106" s="1" t="s">
        <v>109</v>
      </c>
      <c r="F106" s="1" t="s">
        <v>35</v>
      </c>
      <c r="G106" s="1" t="s">
        <v>73</v>
      </c>
      <c r="H106" s="18">
        <f t="shared" si="9"/>
        <v>1</v>
      </c>
      <c r="I106" s="1" t="s">
        <v>320</v>
      </c>
    </row>
    <row r="107" spans="1:12" ht="55.5" customHeight="1" x14ac:dyDescent="0.25">
      <c r="A107" s="1">
        <v>11947</v>
      </c>
      <c r="B107" s="1">
        <v>5</v>
      </c>
      <c r="C107" s="1">
        <v>5</v>
      </c>
      <c r="D107" s="1">
        <f t="shared" si="8"/>
        <v>0</v>
      </c>
      <c r="E107" s="1" t="s">
        <v>109</v>
      </c>
      <c r="F107" s="1" t="s">
        <v>35</v>
      </c>
      <c r="G107" s="1" t="s">
        <v>72</v>
      </c>
      <c r="H107" s="18">
        <f t="shared" si="9"/>
        <v>1</v>
      </c>
      <c r="I107" s="1" t="s">
        <v>320</v>
      </c>
    </row>
    <row r="108" spans="1:12" ht="55.5" customHeight="1" x14ac:dyDescent="0.25">
      <c r="A108" s="1">
        <v>74695</v>
      </c>
      <c r="B108" s="1">
        <v>51</v>
      </c>
      <c r="C108" s="1">
        <v>51</v>
      </c>
      <c r="D108" s="1">
        <f t="shared" si="8"/>
        <v>0</v>
      </c>
      <c r="E108" s="1" t="s">
        <v>109</v>
      </c>
      <c r="F108" s="1" t="s">
        <v>35</v>
      </c>
      <c r="G108" s="1" t="s">
        <v>90</v>
      </c>
      <c r="H108" s="18">
        <f t="shared" si="9"/>
        <v>1</v>
      </c>
      <c r="I108" s="1" t="s">
        <v>320</v>
      </c>
    </row>
    <row r="109" spans="1:12" ht="44.25" customHeight="1" x14ac:dyDescent="0.25">
      <c r="A109">
        <v>32009</v>
      </c>
      <c r="B109">
        <v>4</v>
      </c>
      <c r="C109">
        <v>0</v>
      </c>
      <c r="D109">
        <f t="shared" si="8"/>
        <v>4</v>
      </c>
      <c r="E109" t="s">
        <v>109</v>
      </c>
      <c r="F109" t="s">
        <v>35</v>
      </c>
      <c r="G109" t="s">
        <v>114</v>
      </c>
      <c r="H109" s="13">
        <f t="shared" si="9"/>
        <v>0</v>
      </c>
      <c r="L109" t="e" vm="67">
        <v>#VALUE!</v>
      </c>
    </row>
    <row r="110" spans="1:12" ht="44.25" customHeight="1" x14ac:dyDescent="0.25">
      <c r="A110">
        <v>6629</v>
      </c>
      <c r="B110">
        <v>4</v>
      </c>
      <c r="C110">
        <v>0</v>
      </c>
      <c r="D110">
        <f t="shared" si="8"/>
        <v>4</v>
      </c>
      <c r="E110" t="s">
        <v>109</v>
      </c>
      <c r="F110" t="s">
        <v>35</v>
      </c>
      <c r="G110" t="s">
        <v>38</v>
      </c>
      <c r="H110" s="13">
        <f t="shared" si="9"/>
        <v>0</v>
      </c>
      <c r="L110" t="e" vm="68">
        <v>#VALUE!</v>
      </c>
    </row>
    <row r="111" spans="1:12" ht="55.5" customHeight="1" x14ac:dyDescent="0.25">
      <c r="A111" s="1">
        <v>15458</v>
      </c>
      <c r="B111" s="1">
        <v>3</v>
      </c>
      <c r="C111" s="1">
        <v>3</v>
      </c>
      <c r="D111" s="1">
        <f t="shared" si="8"/>
        <v>0</v>
      </c>
      <c r="E111" s="1" t="s">
        <v>109</v>
      </c>
      <c r="F111" s="1" t="s">
        <v>35</v>
      </c>
      <c r="G111" s="1" t="s">
        <v>78</v>
      </c>
      <c r="H111" s="18">
        <f t="shared" si="9"/>
        <v>1</v>
      </c>
      <c r="I111" s="1" t="s">
        <v>320</v>
      </c>
    </row>
    <row r="112" spans="1:12" ht="44.25" customHeight="1" x14ac:dyDescent="0.25">
      <c r="A112" s="2">
        <v>32523</v>
      </c>
      <c r="B112" s="2">
        <v>22</v>
      </c>
      <c r="C112" s="2">
        <v>4</v>
      </c>
      <c r="D112" s="2">
        <f t="shared" si="8"/>
        <v>18</v>
      </c>
      <c r="E112" s="2" t="s">
        <v>109</v>
      </c>
      <c r="F112" s="2" t="s">
        <v>35</v>
      </c>
      <c r="G112" s="2" t="s">
        <v>49</v>
      </c>
      <c r="H112" s="20">
        <f t="shared" si="9"/>
        <v>0.18181818181818182</v>
      </c>
      <c r="L112" t="e" vm="69">
        <v>#VALUE!</v>
      </c>
    </row>
    <row r="113" spans="1:12" ht="44.25" customHeight="1" x14ac:dyDescent="0.25">
      <c r="A113" s="2">
        <v>32524</v>
      </c>
      <c r="B113" s="2">
        <v>14</v>
      </c>
      <c r="C113" s="2">
        <v>6</v>
      </c>
      <c r="D113" s="2">
        <f t="shared" si="8"/>
        <v>8</v>
      </c>
      <c r="E113" s="2" t="s">
        <v>109</v>
      </c>
      <c r="F113" s="2" t="s">
        <v>35</v>
      </c>
      <c r="G113" s="2" t="s">
        <v>56</v>
      </c>
      <c r="H113" s="20">
        <f t="shared" si="9"/>
        <v>0.42857142857142855</v>
      </c>
      <c r="L113" t="e" vm="70">
        <v>#VALUE!</v>
      </c>
    </row>
    <row r="114" spans="1:12" ht="55.5" customHeight="1" x14ac:dyDescent="0.25">
      <c r="A114" s="1">
        <v>64391</v>
      </c>
      <c r="B114" s="1">
        <v>2</v>
      </c>
      <c r="C114" s="1">
        <v>2</v>
      </c>
      <c r="D114" s="1">
        <f t="shared" si="8"/>
        <v>0</v>
      </c>
      <c r="E114" s="1" t="s">
        <v>109</v>
      </c>
      <c r="F114" s="1" t="s">
        <v>35</v>
      </c>
      <c r="G114" s="1" t="s">
        <v>115</v>
      </c>
      <c r="H114" s="18">
        <f t="shared" si="9"/>
        <v>1</v>
      </c>
      <c r="I114" s="1" t="s">
        <v>320</v>
      </c>
    </row>
    <row r="115" spans="1:12" ht="55.5" customHeight="1" x14ac:dyDescent="0.25">
      <c r="A115" s="1">
        <v>64683</v>
      </c>
      <c r="B115" s="1">
        <v>2</v>
      </c>
      <c r="C115" s="1">
        <v>2</v>
      </c>
      <c r="D115" s="1">
        <f t="shared" si="8"/>
        <v>0</v>
      </c>
      <c r="E115" s="1" t="s">
        <v>109</v>
      </c>
      <c r="F115" s="1" t="s">
        <v>35</v>
      </c>
      <c r="G115" s="1" t="s">
        <v>116</v>
      </c>
      <c r="H115" s="15">
        <f t="shared" si="9"/>
        <v>1</v>
      </c>
      <c r="I115" s="1"/>
    </row>
    <row r="116" spans="1:12" ht="44.25" customHeight="1" x14ac:dyDescent="0.25">
      <c r="A116">
        <v>32235</v>
      </c>
      <c r="B116">
        <v>7</v>
      </c>
      <c r="C116">
        <v>0</v>
      </c>
      <c r="D116">
        <f t="shared" si="8"/>
        <v>7</v>
      </c>
      <c r="E116" t="s">
        <v>109</v>
      </c>
      <c r="F116" t="s">
        <v>117</v>
      </c>
      <c r="G116" t="s">
        <v>118</v>
      </c>
      <c r="H116" s="13">
        <f t="shared" si="9"/>
        <v>0</v>
      </c>
      <c r="L116" t="e" vm="71">
        <v>#VALUE!</v>
      </c>
    </row>
    <row r="117" spans="1:12" ht="44.25" customHeight="1" x14ac:dyDescent="0.25">
      <c r="A117" s="1">
        <v>87080</v>
      </c>
      <c r="B117" s="1">
        <v>4</v>
      </c>
      <c r="C117" s="1">
        <v>4</v>
      </c>
      <c r="D117" s="1">
        <f t="shared" si="8"/>
        <v>0</v>
      </c>
      <c r="E117" s="1" t="s">
        <v>109</v>
      </c>
      <c r="F117" s="1" t="s">
        <v>35</v>
      </c>
      <c r="G117" s="1" t="s">
        <v>119</v>
      </c>
      <c r="H117" s="13">
        <f t="shared" si="9"/>
        <v>1</v>
      </c>
      <c r="L117" t="e" vm="72">
        <v>#VALUE!</v>
      </c>
    </row>
    <row r="118" spans="1:12" ht="44.25" customHeight="1" x14ac:dyDescent="0.25">
      <c r="A118" s="1">
        <v>87086</v>
      </c>
      <c r="B118" s="1">
        <v>4</v>
      </c>
      <c r="C118" s="1">
        <v>4</v>
      </c>
      <c r="D118" s="1">
        <f t="shared" si="8"/>
        <v>0</v>
      </c>
      <c r="E118" s="1" t="s">
        <v>109</v>
      </c>
      <c r="F118" s="1" t="s">
        <v>35</v>
      </c>
      <c r="G118" s="1" t="s">
        <v>120</v>
      </c>
      <c r="H118" s="13">
        <f t="shared" si="9"/>
        <v>1</v>
      </c>
      <c r="L118" t="e" vm="73">
        <v>#VALUE!</v>
      </c>
    </row>
    <row r="119" spans="1:12" ht="55.5" customHeight="1" x14ac:dyDescent="0.25">
      <c r="A119" s="1">
        <v>64392</v>
      </c>
      <c r="B119" s="1">
        <v>1</v>
      </c>
      <c r="C119" s="1">
        <v>1</v>
      </c>
      <c r="D119" s="1">
        <f t="shared" si="8"/>
        <v>0</v>
      </c>
      <c r="E119" s="1" t="s">
        <v>109</v>
      </c>
      <c r="F119" s="1" t="s">
        <v>35</v>
      </c>
      <c r="G119" s="1" t="s">
        <v>121</v>
      </c>
      <c r="H119" s="18">
        <f t="shared" si="9"/>
        <v>1</v>
      </c>
      <c r="I119" s="1" t="s">
        <v>320</v>
      </c>
    </row>
    <row r="120" spans="1:12" ht="55.5" customHeight="1" x14ac:dyDescent="0.25">
      <c r="A120" s="1">
        <v>64682</v>
      </c>
      <c r="B120" s="1">
        <v>1</v>
      </c>
      <c r="C120" s="1">
        <v>1</v>
      </c>
      <c r="D120" s="1">
        <f t="shared" si="8"/>
        <v>0</v>
      </c>
      <c r="E120" s="1" t="s">
        <v>109</v>
      </c>
      <c r="F120" s="1" t="s">
        <v>35</v>
      </c>
      <c r="G120" s="1" t="s">
        <v>122</v>
      </c>
      <c r="H120" s="18">
        <f t="shared" si="9"/>
        <v>1</v>
      </c>
      <c r="I120" s="1" t="s">
        <v>320</v>
      </c>
    </row>
    <row r="121" spans="1:12" ht="44.25" customHeight="1" x14ac:dyDescent="0.25">
      <c r="A121">
        <v>64871</v>
      </c>
      <c r="B121">
        <v>10</v>
      </c>
      <c r="C121">
        <v>0</v>
      </c>
      <c r="D121">
        <f t="shared" si="8"/>
        <v>10</v>
      </c>
      <c r="E121" t="s">
        <v>109</v>
      </c>
      <c r="F121" t="s">
        <v>35</v>
      </c>
      <c r="G121" t="s">
        <v>61</v>
      </c>
      <c r="H121" s="13">
        <f t="shared" si="9"/>
        <v>0</v>
      </c>
      <c r="L121" t="e" vm="74">
        <v>#VALUE!</v>
      </c>
    </row>
    <row r="122" spans="1:12" ht="44.25" customHeight="1" x14ac:dyDescent="0.25">
      <c r="A122" s="2">
        <v>64290</v>
      </c>
      <c r="B122" s="2">
        <v>10</v>
      </c>
      <c r="C122" s="2">
        <v>2</v>
      </c>
      <c r="D122" s="2">
        <f t="shared" si="8"/>
        <v>8</v>
      </c>
      <c r="E122" s="2" t="s">
        <v>109</v>
      </c>
      <c r="F122" s="2" t="s">
        <v>35</v>
      </c>
      <c r="G122" s="2" t="s">
        <v>74</v>
      </c>
      <c r="H122" s="20">
        <f t="shared" si="9"/>
        <v>0.2</v>
      </c>
      <c r="J122" s="16">
        <f>D122*1.1</f>
        <v>8.8000000000000007</v>
      </c>
      <c r="L122" t="e" vm="75">
        <v>#VALUE!</v>
      </c>
    </row>
    <row r="123" spans="1:12" ht="55.5" customHeight="1" x14ac:dyDescent="0.25">
      <c r="A123" s="1">
        <v>6536</v>
      </c>
      <c r="B123" s="1">
        <v>8</v>
      </c>
      <c r="C123" s="1">
        <v>8</v>
      </c>
      <c r="D123" s="1">
        <f t="shared" si="8"/>
        <v>0</v>
      </c>
      <c r="E123" s="1" t="s">
        <v>109</v>
      </c>
      <c r="F123" s="1" t="s">
        <v>35</v>
      </c>
      <c r="G123" s="1" t="s">
        <v>123</v>
      </c>
      <c r="H123" s="18">
        <f t="shared" si="9"/>
        <v>1</v>
      </c>
      <c r="I123" s="1" t="s">
        <v>320</v>
      </c>
    </row>
    <row r="124" spans="1:12" ht="44.25" customHeight="1" x14ac:dyDescent="0.25">
      <c r="A124" s="2">
        <v>32013</v>
      </c>
      <c r="B124" s="2">
        <v>21</v>
      </c>
      <c r="C124" s="2">
        <v>2</v>
      </c>
      <c r="D124" s="2">
        <f t="shared" si="8"/>
        <v>19</v>
      </c>
      <c r="E124" s="2" t="s">
        <v>109</v>
      </c>
      <c r="F124" s="2" t="s">
        <v>28</v>
      </c>
      <c r="G124" s="2" t="s">
        <v>96</v>
      </c>
      <c r="H124" s="20">
        <f t="shared" si="9"/>
        <v>9.5238095238095233E-2</v>
      </c>
      <c r="L124" t="e" vm="76">
        <v>#VALUE!</v>
      </c>
    </row>
    <row r="125" spans="1:12" ht="44.25" customHeight="1" x14ac:dyDescent="0.25">
      <c r="A125">
        <v>32200</v>
      </c>
      <c r="B125">
        <v>5</v>
      </c>
      <c r="C125">
        <v>0</v>
      </c>
      <c r="D125">
        <f t="shared" si="8"/>
        <v>5</v>
      </c>
      <c r="E125" t="s">
        <v>109</v>
      </c>
      <c r="F125" t="s">
        <v>117</v>
      </c>
      <c r="G125" t="s">
        <v>124</v>
      </c>
      <c r="H125" s="13">
        <f t="shared" si="9"/>
        <v>0</v>
      </c>
      <c r="J125" s="16">
        <f>D125*0.8</f>
        <v>4</v>
      </c>
      <c r="L125" t="e" vm="77">
        <v>#VALUE!</v>
      </c>
    </row>
    <row r="126" spans="1:12" ht="44.25" customHeight="1" x14ac:dyDescent="0.25">
      <c r="A126">
        <v>32526</v>
      </c>
      <c r="B126">
        <v>14</v>
      </c>
      <c r="C126">
        <v>0</v>
      </c>
      <c r="D126">
        <f t="shared" si="8"/>
        <v>14</v>
      </c>
      <c r="E126" t="s">
        <v>109</v>
      </c>
      <c r="F126" t="s">
        <v>35</v>
      </c>
      <c r="G126" t="s">
        <v>50</v>
      </c>
      <c r="H126" s="13">
        <f t="shared" si="9"/>
        <v>0</v>
      </c>
      <c r="L126" t="e" vm="78">
        <v>#VALUE!</v>
      </c>
    </row>
    <row r="127" spans="1:12" ht="55.5" customHeight="1" x14ac:dyDescent="0.25">
      <c r="A127" s="1">
        <v>64394</v>
      </c>
      <c r="B127" s="1">
        <v>2</v>
      </c>
      <c r="C127" s="1">
        <v>2</v>
      </c>
      <c r="D127" s="1">
        <f t="shared" si="8"/>
        <v>0</v>
      </c>
      <c r="E127" s="1" t="s">
        <v>109</v>
      </c>
      <c r="F127" s="1" t="s">
        <v>35</v>
      </c>
      <c r="G127" s="1" t="s">
        <v>125</v>
      </c>
      <c r="H127" s="18">
        <f t="shared" si="9"/>
        <v>1</v>
      </c>
      <c r="I127" s="1" t="s">
        <v>320</v>
      </c>
    </row>
    <row r="128" spans="1:12" ht="55.5" customHeight="1" x14ac:dyDescent="0.25">
      <c r="A128" s="1">
        <v>64680</v>
      </c>
      <c r="B128" s="1">
        <v>2</v>
      </c>
      <c r="C128" s="1">
        <v>2</v>
      </c>
      <c r="D128" s="1">
        <f t="shared" si="8"/>
        <v>0</v>
      </c>
      <c r="E128" s="1" t="s">
        <v>109</v>
      </c>
      <c r="F128" s="1" t="s">
        <v>35</v>
      </c>
      <c r="G128" s="1" t="s">
        <v>126</v>
      </c>
      <c r="H128" s="18">
        <f t="shared" si="9"/>
        <v>1</v>
      </c>
      <c r="I128" s="1" t="s">
        <v>320</v>
      </c>
    </row>
    <row r="129" spans="1:12" ht="55.5" customHeight="1" x14ac:dyDescent="0.25">
      <c r="A129" s="1">
        <v>59443</v>
      </c>
      <c r="B129" s="1">
        <v>15</v>
      </c>
      <c r="C129" s="1">
        <v>15</v>
      </c>
      <c r="D129" s="1">
        <f t="shared" si="8"/>
        <v>0</v>
      </c>
      <c r="E129" s="1" t="s">
        <v>109</v>
      </c>
      <c r="F129" s="1" t="s">
        <v>28</v>
      </c>
      <c r="G129" s="1" t="s">
        <v>127</v>
      </c>
      <c r="H129" s="18">
        <f t="shared" si="9"/>
        <v>1</v>
      </c>
      <c r="I129" s="1" t="s">
        <v>320</v>
      </c>
    </row>
    <row r="130" spans="1:12" ht="44.25" customHeight="1" x14ac:dyDescent="0.25">
      <c r="A130" s="2">
        <v>24118</v>
      </c>
      <c r="B130" s="2">
        <v>4</v>
      </c>
      <c r="C130" s="2">
        <v>3.5</v>
      </c>
      <c r="D130" s="2">
        <f t="shared" si="8"/>
        <v>0.5</v>
      </c>
      <c r="E130" s="2" t="s">
        <v>109</v>
      </c>
      <c r="F130" s="2" t="s">
        <v>35</v>
      </c>
      <c r="G130" s="2" t="s">
        <v>128</v>
      </c>
      <c r="H130" s="20">
        <f t="shared" si="9"/>
        <v>0.875</v>
      </c>
      <c r="L130" t="e" vm="79">
        <v>#VALUE!</v>
      </c>
    </row>
    <row r="131" spans="1:12" ht="199.5" customHeight="1" x14ac:dyDescent="0.25">
      <c r="A131" s="2">
        <v>24119</v>
      </c>
      <c r="B131" s="2">
        <v>8</v>
      </c>
      <c r="C131" s="2">
        <v>1</v>
      </c>
      <c r="D131" s="2">
        <f t="shared" si="8"/>
        <v>7</v>
      </c>
      <c r="E131" s="2" t="s">
        <v>109</v>
      </c>
      <c r="F131" s="2" t="s">
        <v>35</v>
      </c>
      <c r="G131" s="2" t="s">
        <v>85</v>
      </c>
      <c r="H131" s="20">
        <f t="shared" si="9"/>
        <v>0.125</v>
      </c>
      <c r="L131" t="e" vm="80">
        <v>#VALUE!</v>
      </c>
    </row>
    <row r="132" spans="1:12" ht="55.5" customHeight="1" x14ac:dyDescent="0.25">
      <c r="A132" s="1">
        <v>26530</v>
      </c>
      <c r="B132" s="1">
        <v>1</v>
      </c>
      <c r="C132" s="1">
        <v>1</v>
      </c>
      <c r="D132" s="1">
        <f t="shared" si="8"/>
        <v>0</v>
      </c>
      <c r="E132" s="1" t="s">
        <v>109</v>
      </c>
      <c r="F132" s="1" t="s">
        <v>35</v>
      </c>
      <c r="G132" s="1" t="s">
        <v>129</v>
      </c>
      <c r="H132" s="18">
        <f t="shared" si="9"/>
        <v>1</v>
      </c>
      <c r="I132" s="1" t="s">
        <v>320</v>
      </c>
    </row>
    <row r="133" spans="1:12" ht="55.5" customHeight="1" x14ac:dyDescent="0.25">
      <c r="A133" s="1">
        <v>26531</v>
      </c>
      <c r="B133" s="1">
        <v>1</v>
      </c>
      <c r="C133" s="1">
        <v>1</v>
      </c>
      <c r="D133" s="1">
        <f t="shared" si="8"/>
        <v>0</v>
      </c>
      <c r="E133" s="1" t="s">
        <v>109</v>
      </c>
      <c r="F133" s="1" t="s">
        <v>35</v>
      </c>
      <c r="G133" s="1" t="s">
        <v>130</v>
      </c>
      <c r="H133" s="18">
        <f t="shared" si="9"/>
        <v>1</v>
      </c>
      <c r="I133" s="1" t="s">
        <v>320</v>
      </c>
    </row>
    <row r="134" spans="1:12" ht="55.5" customHeight="1" x14ac:dyDescent="0.25">
      <c r="A134" s="1">
        <v>29219</v>
      </c>
      <c r="B134" s="1">
        <v>4</v>
      </c>
      <c r="C134" s="1">
        <v>4</v>
      </c>
      <c r="D134" s="1">
        <f t="shared" si="8"/>
        <v>0</v>
      </c>
      <c r="E134" s="1" t="s">
        <v>109</v>
      </c>
      <c r="F134" s="1" t="s">
        <v>28</v>
      </c>
      <c r="G134" s="1" t="s">
        <v>86</v>
      </c>
      <c r="H134" s="18">
        <f t="shared" si="9"/>
        <v>1</v>
      </c>
      <c r="I134" s="1" t="s">
        <v>320</v>
      </c>
    </row>
    <row r="135" spans="1:12" ht="55.5" customHeight="1" x14ac:dyDescent="0.25">
      <c r="A135" s="1">
        <v>28923</v>
      </c>
      <c r="B135" s="1">
        <v>10</v>
      </c>
      <c r="C135" s="1">
        <v>10</v>
      </c>
      <c r="D135" s="1">
        <f t="shared" si="8"/>
        <v>0</v>
      </c>
      <c r="E135" s="1" t="s">
        <v>109</v>
      </c>
      <c r="F135" s="1" t="s">
        <v>35</v>
      </c>
      <c r="G135" s="1" t="s">
        <v>131</v>
      </c>
      <c r="H135" s="15">
        <f t="shared" si="9"/>
        <v>1</v>
      </c>
      <c r="I135" s="1" t="s">
        <v>320</v>
      </c>
    </row>
    <row r="136" spans="1:12" ht="44.25" customHeight="1" x14ac:dyDescent="0.25">
      <c r="A136">
        <v>42156</v>
      </c>
      <c r="B136">
        <v>2</v>
      </c>
      <c r="C136">
        <v>0</v>
      </c>
      <c r="D136">
        <f t="shared" si="8"/>
        <v>2</v>
      </c>
      <c r="E136" t="s">
        <v>109</v>
      </c>
      <c r="F136" t="s">
        <v>28</v>
      </c>
      <c r="G136" t="s">
        <v>132</v>
      </c>
      <c r="H136" s="13">
        <f t="shared" si="9"/>
        <v>0</v>
      </c>
      <c r="L136" t="e" vm="81">
        <v>#VALUE!</v>
      </c>
    </row>
    <row r="137" spans="1:12" ht="44.25" customHeight="1" x14ac:dyDescent="0.25">
      <c r="A137" s="2">
        <v>3622</v>
      </c>
      <c r="B137" s="2">
        <v>2</v>
      </c>
      <c r="C137" s="2">
        <v>0</v>
      </c>
      <c r="D137" s="2">
        <f t="shared" ref="D137:D194" si="10">B137-C137</f>
        <v>2</v>
      </c>
      <c r="E137" s="2" t="s">
        <v>133</v>
      </c>
      <c r="F137" s="2" t="s">
        <v>15</v>
      </c>
      <c r="G137" s="2" t="s">
        <v>134</v>
      </c>
      <c r="H137" s="20">
        <f t="shared" ref="H137:H194" si="11">C137/B137</f>
        <v>0</v>
      </c>
      <c r="L137" t="e" vm="82">
        <v>#VALUE!</v>
      </c>
    </row>
    <row r="138" spans="1:12" ht="44.25" customHeight="1" x14ac:dyDescent="0.25">
      <c r="A138" s="2">
        <v>32054</v>
      </c>
      <c r="B138" s="2">
        <v>40</v>
      </c>
      <c r="C138" s="2">
        <v>27</v>
      </c>
      <c r="D138" s="2">
        <f t="shared" si="10"/>
        <v>13</v>
      </c>
      <c r="E138" s="2" t="s">
        <v>133</v>
      </c>
      <c r="F138" s="2" t="s">
        <v>28</v>
      </c>
      <c r="G138" s="2" t="s">
        <v>46</v>
      </c>
      <c r="H138" s="20">
        <f t="shared" si="11"/>
        <v>0.67500000000000004</v>
      </c>
      <c r="L138" t="e" vm="83">
        <v>#VALUE!</v>
      </c>
    </row>
    <row r="139" spans="1:12" ht="44.25" customHeight="1" x14ac:dyDescent="0.25">
      <c r="A139" s="2">
        <v>32062</v>
      </c>
      <c r="B139" s="2">
        <v>24</v>
      </c>
      <c r="C139" s="2">
        <v>19</v>
      </c>
      <c r="D139" s="2">
        <f t="shared" si="10"/>
        <v>5</v>
      </c>
      <c r="E139" s="2" t="s">
        <v>133</v>
      </c>
      <c r="F139" s="2" t="s">
        <v>28</v>
      </c>
      <c r="G139" s="2" t="s">
        <v>37</v>
      </c>
      <c r="H139" s="20">
        <f t="shared" si="11"/>
        <v>0.79166666666666663</v>
      </c>
      <c r="L139" t="e" vm="84">
        <v>#VALUE!</v>
      </c>
    </row>
    <row r="140" spans="1:12" ht="44.25" customHeight="1" x14ac:dyDescent="0.25">
      <c r="A140" s="2">
        <v>32006</v>
      </c>
      <c r="B140" s="2">
        <v>4</v>
      </c>
      <c r="C140" s="2">
        <v>0</v>
      </c>
      <c r="D140" s="2">
        <f t="shared" si="10"/>
        <v>4</v>
      </c>
      <c r="E140" s="2" t="s">
        <v>133</v>
      </c>
      <c r="F140" s="2" t="s">
        <v>35</v>
      </c>
      <c r="G140" s="2" t="s">
        <v>135</v>
      </c>
      <c r="H140" s="20">
        <f t="shared" si="11"/>
        <v>0</v>
      </c>
      <c r="L140" t="e" vm="85">
        <v>#VALUE!</v>
      </c>
    </row>
    <row r="141" spans="1:12" ht="55.5" customHeight="1" x14ac:dyDescent="0.25">
      <c r="A141" s="1">
        <v>19437</v>
      </c>
      <c r="B141" s="1">
        <v>5</v>
      </c>
      <c r="C141" s="1">
        <v>5</v>
      </c>
      <c r="D141" s="1">
        <f t="shared" si="10"/>
        <v>0</v>
      </c>
      <c r="E141" s="1" t="s">
        <v>133</v>
      </c>
      <c r="F141" s="1" t="s">
        <v>28</v>
      </c>
      <c r="G141" s="1" t="s">
        <v>136</v>
      </c>
      <c r="H141" s="13">
        <f t="shared" si="11"/>
        <v>1</v>
      </c>
      <c r="I141" s="1" t="s">
        <v>320</v>
      </c>
    </row>
    <row r="142" spans="1:12" ht="55.5" customHeight="1" x14ac:dyDescent="0.25">
      <c r="A142" s="1">
        <v>18946</v>
      </c>
      <c r="B142" s="1">
        <v>8</v>
      </c>
      <c r="C142" s="1">
        <v>8</v>
      </c>
      <c r="D142" s="1">
        <f t="shared" si="10"/>
        <v>0</v>
      </c>
      <c r="E142" s="1" t="s">
        <v>133</v>
      </c>
      <c r="F142" s="1" t="s">
        <v>18</v>
      </c>
      <c r="G142" s="1" t="s">
        <v>137</v>
      </c>
      <c r="H142" s="13">
        <f t="shared" si="11"/>
        <v>1</v>
      </c>
      <c r="I142" s="1" t="s">
        <v>320</v>
      </c>
    </row>
    <row r="143" spans="1:12" ht="55.5" customHeight="1" x14ac:dyDescent="0.25">
      <c r="A143" s="1">
        <v>42195</v>
      </c>
      <c r="B143" s="1">
        <v>11</v>
      </c>
      <c r="C143" s="1">
        <v>11</v>
      </c>
      <c r="D143" s="1">
        <f t="shared" si="10"/>
        <v>0</v>
      </c>
      <c r="E143" s="1" t="s">
        <v>133</v>
      </c>
      <c r="F143" s="1" t="s">
        <v>28</v>
      </c>
      <c r="G143" s="1" t="s">
        <v>138</v>
      </c>
      <c r="H143" s="13">
        <f t="shared" si="11"/>
        <v>1</v>
      </c>
      <c r="I143" s="1" t="s">
        <v>320</v>
      </c>
    </row>
    <row r="144" spans="1:12" ht="44.25" customHeight="1" x14ac:dyDescent="0.25">
      <c r="A144">
        <v>2431</v>
      </c>
      <c r="B144">
        <v>4</v>
      </c>
      <c r="C144">
        <v>0</v>
      </c>
      <c r="D144">
        <f t="shared" si="10"/>
        <v>4</v>
      </c>
      <c r="E144" t="s">
        <v>139</v>
      </c>
      <c r="F144" t="s">
        <v>6</v>
      </c>
      <c r="G144" t="s">
        <v>140</v>
      </c>
      <c r="H144" s="13">
        <f t="shared" si="11"/>
        <v>0</v>
      </c>
      <c r="L144" t="e" vm="86">
        <v>#VALUE!</v>
      </c>
    </row>
    <row r="145" spans="1:12" ht="44.25" customHeight="1" x14ac:dyDescent="0.25">
      <c r="A145">
        <v>3701</v>
      </c>
      <c r="B145">
        <v>2</v>
      </c>
      <c r="C145">
        <v>0</v>
      </c>
      <c r="D145">
        <f t="shared" si="10"/>
        <v>2</v>
      </c>
      <c r="E145" t="s">
        <v>139</v>
      </c>
      <c r="F145" t="s">
        <v>15</v>
      </c>
      <c r="G145" t="s">
        <v>141</v>
      </c>
      <c r="H145" s="13">
        <f t="shared" si="11"/>
        <v>0</v>
      </c>
      <c r="L145" t="e" vm="87">
        <v>#VALUE!</v>
      </c>
    </row>
    <row r="146" spans="1:12" ht="44.25" customHeight="1" x14ac:dyDescent="0.25">
      <c r="A146">
        <v>3710</v>
      </c>
      <c r="B146">
        <v>4</v>
      </c>
      <c r="C146">
        <v>0</v>
      </c>
      <c r="D146">
        <f t="shared" si="10"/>
        <v>4</v>
      </c>
      <c r="E146" t="s">
        <v>139</v>
      </c>
      <c r="F146" t="s">
        <v>6</v>
      </c>
      <c r="G146" t="s">
        <v>142</v>
      </c>
      <c r="H146" s="13">
        <f t="shared" si="11"/>
        <v>0</v>
      </c>
      <c r="L146" t="e" vm="88">
        <v>#VALUE!</v>
      </c>
    </row>
    <row r="147" spans="1:12" ht="55.5" customHeight="1" x14ac:dyDescent="0.25">
      <c r="A147" s="1">
        <v>32039</v>
      </c>
      <c r="B147" s="1">
        <v>2</v>
      </c>
      <c r="C147" s="1">
        <v>2</v>
      </c>
      <c r="D147" s="1">
        <f t="shared" si="10"/>
        <v>0</v>
      </c>
      <c r="E147" s="1" t="s">
        <v>139</v>
      </c>
      <c r="F147" s="1" t="s">
        <v>28</v>
      </c>
      <c r="G147" s="1" t="s">
        <v>34</v>
      </c>
      <c r="H147" s="13">
        <f t="shared" si="11"/>
        <v>1</v>
      </c>
      <c r="I147" s="1" t="s">
        <v>320</v>
      </c>
    </row>
    <row r="148" spans="1:12" ht="55.5" customHeight="1" x14ac:dyDescent="0.25">
      <c r="A148" s="1">
        <v>2851</v>
      </c>
      <c r="B148" s="1">
        <v>6</v>
      </c>
      <c r="C148" s="1">
        <v>6</v>
      </c>
      <c r="D148" s="1">
        <f t="shared" si="10"/>
        <v>0</v>
      </c>
      <c r="E148" s="1" t="s">
        <v>139</v>
      </c>
      <c r="F148" s="1" t="s">
        <v>18</v>
      </c>
      <c r="G148" s="1" t="s">
        <v>143</v>
      </c>
      <c r="H148" s="13">
        <f t="shared" si="11"/>
        <v>1</v>
      </c>
      <c r="I148" s="1" t="s">
        <v>320</v>
      </c>
    </row>
    <row r="149" spans="1:12" ht="55.5" customHeight="1" x14ac:dyDescent="0.25">
      <c r="A149" s="1">
        <v>2853</v>
      </c>
      <c r="B149" s="1">
        <v>2</v>
      </c>
      <c r="C149" s="1">
        <v>2</v>
      </c>
      <c r="D149" s="1">
        <f t="shared" si="10"/>
        <v>0</v>
      </c>
      <c r="E149" s="1" t="s">
        <v>139</v>
      </c>
      <c r="F149" s="1" t="s">
        <v>18</v>
      </c>
      <c r="G149" s="1" t="s">
        <v>144</v>
      </c>
      <c r="H149" s="13">
        <f t="shared" si="11"/>
        <v>1</v>
      </c>
      <c r="I149" s="1" t="s">
        <v>320</v>
      </c>
    </row>
    <row r="150" spans="1:12" ht="44.25" customHeight="1" x14ac:dyDescent="0.25">
      <c r="A150">
        <v>32449</v>
      </c>
      <c r="B150">
        <v>4</v>
      </c>
      <c r="C150">
        <v>0</v>
      </c>
      <c r="D150">
        <f t="shared" si="10"/>
        <v>4</v>
      </c>
      <c r="E150" t="s">
        <v>139</v>
      </c>
      <c r="F150" t="s">
        <v>35</v>
      </c>
      <c r="G150" t="s">
        <v>48</v>
      </c>
      <c r="H150" s="13">
        <f t="shared" si="11"/>
        <v>0</v>
      </c>
      <c r="L150" t="e" vm="89">
        <v>#VALUE!</v>
      </c>
    </row>
    <row r="151" spans="1:12" ht="44.25" customHeight="1" x14ac:dyDescent="0.25">
      <c r="A151" s="2">
        <v>32072</v>
      </c>
      <c r="B151" s="2">
        <v>7</v>
      </c>
      <c r="C151" s="2">
        <v>4</v>
      </c>
      <c r="D151" s="2">
        <f t="shared" si="10"/>
        <v>3</v>
      </c>
      <c r="E151" s="2" t="s">
        <v>139</v>
      </c>
      <c r="F151" s="2" t="s">
        <v>18</v>
      </c>
      <c r="G151" s="2" t="s">
        <v>145</v>
      </c>
      <c r="H151" s="20">
        <f t="shared" si="11"/>
        <v>0.5714285714285714</v>
      </c>
      <c r="L151" t="e" vm="90">
        <v>#VALUE!</v>
      </c>
    </row>
    <row r="152" spans="1:12" ht="55.5" customHeight="1" x14ac:dyDescent="0.25">
      <c r="A152" s="1">
        <v>59443</v>
      </c>
      <c r="B152" s="1">
        <v>8</v>
      </c>
      <c r="C152" s="1">
        <v>8</v>
      </c>
      <c r="D152" s="1">
        <f t="shared" si="10"/>
        <v>0</v>
      </c>
      <c r="E152" s="1" t="s">
        <v>139</v>
      </c>
      <c r="F152" s="1" t="s">
        <v>28</v>
      </c>
      <c r="G152" s="1" t="s">
        <v>127</v>
      </c>
      <c r="H152" s="13">
        <f t="shared" si="11"/>
        <v>1</v>
      </c>
      <c r="I152" s="1" t="s">
        <v>320</v>
      </c>
    </row>
    <row r="153" spans="1:12" ht="44.25" customHeight="1" x14ac:dyDescent="0.25">
      <c r="A153" s="2">
        <v>32073</v>
      </c>
      <c r="B153" s="2">
        <v>16</v>
      </c>
      <c r="C153" s="2">
        <v>9</v>
      </c>
      <c r="D153" s="2">
        <f t="shared" si="10"/>
        <v>7</v>
      </c>
      <c r="E153" s="2" t="s">
        <v>139</v>
      </c>
      <c r="F153" s="2" t="s">
        <v>28</v>
      </c>
      <c r="G153" s="2" t="s">
        <v>146</v>
      </c>
      <c r="H153" s="20">
        <f t="shared" si="11"/>
        <v>0.5625</v>
      </c>
      <c r="L153" t="e" vm="91">
        <v>#VALUE!</v>
      </c>
    </row>
    <row r="154" spans="1:12" ht="44.25" customHeight="1" x14ac:dyDescent="0.25">
      <c r="A154">
        <v>23948</v>
      </c>
      <c r="B154">
        <v>1</v>
      </c>
      <c r="C154">
        <v>0</v>
      </c>
      <c r="D154">
        <f t="shared" si="10"/>
        <v>1</v>
      </c>
      <c r="E154" t="s">
        <v>139</v>
      </c>
      <c r="F154" t="s">
        <v>28</v>
      </c>
      <c r="G154" t="s">
        <v>147</v>
      </c>
      <c r="H154" s="13">
        <f t="shared" si="11"/>
        <v>0</v>
      </c>
      <c r="J154" s="16">
        <f>D154*0.5</f>
        <v>0.5</v>
      </c>
      <c r="L154" t="e" vm="92">
        <v>#VALUE!</v>
      </c>
    </row>
    <row r="155" spans="1:12" ht="55.5" customHeight="1" x14ac:dyDescent="0.25">
      <c r="A155" s="1">
        <v>42136</v>
      </c>
      <c r="B155" s="1">
        <v>8</v>
      </c>
      <c r="C155" s="1">
        <v>10</v>
      </c>
      <c r="D155" s="1">
        <f t="shared" si="10"/>
        <v>-2</v>
      </c>
      <c r="E155" s="1" t="s">
        <v>139</v>
      </c>
      <c r="F155" s="1" t="s">
        <v>28</v>
      </c>
      <c r="G155" s="1" t="s">
        <v>148</v>
      </c>
      <c r="H155" s="13">
        <f t="shared" si="11"/>
        <v>1.25</v>
      </c>
      <c r="I155" s="1" t="s">
        <v>320</v>
      </c>
    </row>
    <row r="156" spans="1:12" ht="55.5" customHeight="1" x14ac:dyDescent="0.25">
      <c r="A156" s="1">
        <v>11458</v>
      </c>
      <c r="B156" s="1">
        <v>2</v>
      </c>
      <c r="C156" s="1">
        <v>2</v>
      </c>
      <c r="D156" s="1">
        <f t="shared" si="10"/>
        <v>0</v>
      </c>
      <c r="E156" s="1" t="s">
        <v>149</v>
      </c>
      <c r="F156" s="1" t="s">
        <v>6</v>
      </c>
      <c r="G156" s="1" t="s">
        <v>150</v>
      </c>
      <c r="H156" s="13">
        <f t="shared" si="11"/>
        <v>1</v>
      </c>
      <c r="I156" s="1" t="s">
        <v>320</v>
      </c>
    </row>
    <row r="157" spans="1:12" ht="44.25" customHeight="1" x14ac:dyDescent="0.25">
      <c r="A157">
        <v>6632</v>
      </c>
      <c r="B157">
        <v>6</v>
      </c>
      <c r="C157">
        <v>0</v>
      </c>
      <c r="D157">
        <f t="shared" si="10"/>
        <v>6</v>
      </c>
      <c r="E157" t="s">
        <v>149</v>
      </c>
      <c r="F157" t="s">
        <v>35</v>
      </c>
      <c r="G157" t="s">
        <v>36</v>
      </c>
      <c r="H157" s="13">
        <f t="shared" si="11"/>
        <v>0</v>
      </c>
      <c r="L157" t="e" vm="93">
        <v>#VALUE!</v>
      </c>
    </row>
    <row r="158" spans="1:12" ht="44.25" customHeight="1" x14ac:dyDescent="0.25">
      <c r="A158">
        <v>59426</v>
      </c>
      <c r="B158">
        <v>1</v>
      </c>
      <c r="C158">
        <v>0</v>
      </c>
      <c r="D158">
        <f t="shared" si="10"/>
        <v>1</v>
      </c>
      <c r="E158" t="s">
        <v>149</v>
      </c>
      <c r="F158" t="s">
        <v>28</v>
      </c>
      <c r="G158" t="s">
        <v>151</v>
      </c>
      <c r="H158" s="13">
        <f t="shared" si="11"/>
        <v>0</v>
      </c>
      <c r="L158" t="e" vm="94">
        <v>#VALUE!</v>
      </c>
    </row>
    <row r="159" spans="1:12" ht="55.5" customHeight="1" x14ac:dyDescent="0.25">
      <c r="A159" s="1">
        <v>62821</v>
      </c>
      <c r="B159" s="1">
        <v>1</v>
      </c>
      <c r="C159" s="1">
        <v>1</v>
      </c>
      <c r="D159" s="1">
        <f t="shared" si="10"/>
        <v>0</v>
      </c>
      <c r="E159" s="1" t="s">
        <v>149</v>
      </c>
      <c r="F159" s="1" t="s">
        <v>18</v>
      </c>
      <c r="G159" s="1" t="s">
        <v>152</v>
      </c>
      <c r="H159" s="13">
        <f t="shared" si="11"/>
        <v>1</v>
      </c>
      <c r="I159" s="1" t="s">
        <v>320</v>
      </c>
    </row>
    <row r="160" spans="1:12" ht="44.25" customHeight="1" x14ac:dyDescent="0.25">
      <c r="A160">
        <v>92906</v>
      </c>
      <c r="B160">
        <v>5</v>
      </c>
      <c r="C160">
        <v>0</v>
      </c>
      <c r="D160">
        <f t="shared" si="10"/>
        <v>5</v>
      </c>
      <c r="E160" t="s">
        <v>149</v>
      </c>
      <c r="F160" t="s">
        <v>58</v>
      </c>
      <c r="G160" t="s">
        <v>153</v>
      </c>
      <c r="H160" s="13">
        <f t="shared" si="11"/>
        <v>0</v>
      </c>
      <c r="L160" t="e" vm="95">
        <v>#VALUE!</v>
      </c>
    </row>
    <row r="161" spans="1:13" ht="44.25" customHeight="1" x14ac:dyDescent="0.25">
      <c r="A161">
        <v>92909</v>
      </c>
      <c r="B161">
        <v>4</v>
      </c>
      <c r="C161">
        <v>0</v>
      </c>
      <c r="D161">
        <f t="shared" si="10"/>
        <v>4</v>
      </c>
      <c r="E161" t="s">
        <v>149</v>
      </c>
      <c r="F161" t="s">
        <v>18</v>
      </c>
      <c r="G161" t="s">
        <v>154</v>
      </c>
      <c r="H161" s="13">
        <f t="shared" si="11"/>
        <v>0</v>
      </c>
      <c r="L161" t="e" vm="96">
        <v>#VALUE!</v>
      </c>
    </row>
    <row r="162" spans="1:13" ht="55.5" customHeight="1" x14ac:dyDescent="0.25">
      <c r="A162" s="1">
        <v>10928</v>
      </c>
      <c r="B162" s="1">
        <v>5</v>
      </c>
      <c r="C162" s="1">
        <v>5</v>
      </c>
      <c r="D162" s="1">
        <f t="shared" si="10"/>
        <v>0</v>
      </c>
      <c r="E162" s="1" t="s">
        <v>149</v>
      </c>
      <c r="F162" s="1" t="s">
        <v>18</v>
      </c>
      <c r="G162" s="1" t="s">
        <v>155</v>
      </c>
      <c r="H162" s="13">
        <f t="shared" si="11"/>
        <v>1</v>
      </c>
      <c r="I162" s="1" t="s">
        <v>320</v>
      </c>
    </row>
    <row r="163" spans="1:13" ht="44.25" customHeight="1" x14ac:dyDescent="0.25">
      <c r="A163" s="1">
        <v>11214</v>
      </c>
      <c r="B163" s="1">
        <v>50</v>
      </c>
      <c r="C163" s="1">
        <v>50</v>
      </c>
      <c r="D163" s="1">
        <f t="shared" si="10"/>
        <v>0</v>
      </c>
      <c r="E163" s="1" t="s">
        <v>149</v>
      </c>
      <c r="F163" s="1" t="s">
        <v>28</v>
      </c>
      <c r="G163" s="1" t="s">
        <v>156</v>
      </c>
      <c r="H163" s="15">
        <f t="shared" si="11"/>
        <v>1</v>
      </c>
      <c r="L163" t="s">
        <v>326</v>
      </c>
    </row>
    <row r="164" spans="1:13" ht="44.25" customHeight="1" x14ac:dyDescent="0.25">
      <c r="A164">
        <v>57515</v>
      </c>
      <c r="B164">
        <v>4</v>
      </c>
      <c r="C164">
        <v>0</v>
      </c>
      <c r="D164">
        <f t="shared" si="10"/>
        <v>4</v>
      </c>
      <c r="E164" t="s">
        <v>149</v>
      </c>
      <c r="F164" t="s">
        <v>35</v>
      </c>
      <c r="G164" t="s">
        <v>157</v>
      </c>
      <c r="H164" s="13">
        <f t="shared" si="11"/>
        <v>0</v>
      </c>
      <c r="L164" t="e" vm="97">
        <v>#VALUE!</v>
      </c>
    </row>
    <row r="165" spans="1:13" ht="55.5" customHeight="1" x14ac:dyDescent="0.25">
      <c r="A165" s="1">
        <v>87083</v>
      </c>
      <c r="B165" s="1">
        <v>16</v>
      </c>
      <c r="C165" s="1">
        <v>16</v>
      </c>
      <c r="D165" s="1">
        <f t="shared" si="10"/>
        <v>0</v>
      </c>
      <c r="E165" s="1" t="s">
        <v>149</v>
      </c>
      <c r="F165" s="1" t="s">
        <v>28</v>
      </c>
      <c r="G165" s="1" t="s">
        <v>158</v>
      </c>
      <c r="H165" s="13">
        <f t="shared" si="11"/>
        <v>1</v>
      </c>
      <c r="I165" s="1" t="s">
        <v>320</v>
      </c>
    </row>
    <row r="166" spans="1:13" ht="55.5" customHeight="1" x14ac:dyDescent="0.25">
      <c r="A166" s="1">
        <v>18654</v>
      </c>
      <c r="B166" s="1">
        <v>12</v>
      </c>
      <c r="C166" s="1">
        <v>12</v>
      </c>
      <c r="D166" s="1">
        <f t="shared" si="10"/>
        <v>0</v>
      </c>
      <c r="E166" s="1" t="s">
        <v>149</v>
      </c>
      <c r="F166" s="1" t="s">
        <v>35</v>
      </c>
      <c r="G166" s="1" t="s">
        <v>159</v>
      </c>
      <c r="H166" s="13">
        <f t="shared" si="11"/>
        <v>1</v>
      </c>
      <c r="I166" s="1" t="s">
        <v>320</v>
      </c>
    </row>
    <row r="167" spans="1:13" ht="55.5" customHeight="1" x14ac:dyDescent="0.25">
      <c r="A167" s="1">
        <v>18947</v>
      </c>
      <c r="B167" s="1">
        <v>3</v>
      </c>
      <c r="C167" s="1">
        <v>4</v>
      </c>
      <c r="D167" s="1">
        <f t="shared" si="10"/>
        <v>-1</v>
      </c>
      <c r="E167" s="1" t="s">
        <v>149</v>
      </c>
      <c r="F167" s="1" t="s">
        <v>28</v>
      </c>
      <c r="G167" s="1" t="s">
        <v>160</v>
      </c>
      <c r="H167" s="13">
        <f t="shared" si="11"/>
        <v>1.3333333333333333</v>
      </c>
      <c r="I167" s="1" t="s">
        <v>320</v>
      </c>
    </row>
    <row r="168" spans="1:13" ht="44.25" customHeight="1" x14ac:dyDescent="0.25">
      <c r="A168" s="2">
        <v>24505</v>
      </c>
      <c r="B168" s="2">
        <v>2</v>
      </c>
      <c r="C168" s="2">
        <v>1</v>
      </c>
      <c r="D168" s="2">
        <f t="shared" si="10"/>
        <v>1</v>
      </c>
      <c r="E168" s="2" t="s">
        <v>149</v>
      </c>
      <c r="F168" s="2" t="s">
        <v>18</v>
      </c>
      <c r="G168" s="2" t="s">
        <v>161</v>
      </c>
      <c r="H168" s="20">
        <f t="shared" si="11"/>
        <v>0.5</v>
      </c>
      <c r="L168" t="e" vm="98">
        <v>#VALUE!</v>
      </c>
    </row>
    <row r="169" spans="1:13" ht="44.25" customHeight="1" x14ac:dyDescent="0.25">
      <c r="A169" s="1">
        <v>2431</v>
      </c>
      <c r="B169" s="1">
        <v>3</v>
      </c>
      <c r="C169" s="1">
        <v>3</v>
      </c>
      <c r="D169" s="1">
        <f t="shared" si="10"/>
        <v>0</v>
      </c>
      <c r="E169" s="1" t="s">
        <v>162</v>
      </c>
      <c r="F169" s="1" t="s">
        <v>6</v>
      </c>
      <c r="G169" s="1" t="s">
        <v>140</v>
      </c>
      <c r="H169" s="15">
        <f t="shared" si="11"/>
        <v>1</v>
      </c>
      <c r="L169" t="e" vm="99">
        <v>#VALUE!</v>
      </c>
    </row>
    <row r="170" spans="1:13" ht="44.25" customHeight="1" x14ac:dyDescent="0.25">
      <c r="A170" s="1">
        <v>3010</v>
      </c>
      <c r="B170" s="1">
        <v>2</v>
      </c>
      <c r="C170" s="1">
        <v>2</v>
      </c>
      <c r="D170" s="1">
        <f t="shared" si="10"/>
        <v>0</v>
      </c>
      <c r="E170" s="1" t="s">
        <v>162</v>
      </c>
      <c r="F170" s="1" t="s">
        <v>15</v>
      </c>
      <c r="G170" s="1" t="s">
        <v>163</v>
      </c>
      <c r="H170" s="15">
        <f t="shared" si="11"/>
        <v>1</v>
      </c>
      <c r="L170" t="e" vm="100">
        <v>#VALUE!</v>
      </c>
    </row>
    <row r="171" spans="1:13" ht="44.25" customHeight="1" x14ac:dyDescent="0.25">
      <c r="A171" s="1">
        <v>3020</v>
      </c>
      <c r="B171" s="1">
        <v>4</v>
      </c>
      <c r="C171" s="1">
        <v>4</v>
      </c>
      <c r="D171" s="1">
        <f t="shared" si="10"/>
        <v>0</v>
      </c>
      <c r="E171" s="1" t="s">
        <v>162</v>
      </c>
      <c r="F171" s="1" t="s">
        <v>6</v>
      </c>
      <c r="G171" s="1" t="s">
        <v>8</v>
      </c>
      <c r="H171" s="15">
        <f t="shared" si="11"/>
        <v>1</v>
      </c>
      <c r="L171" t="e" vm="101">
        <v>#VALUE!</v>
      </c>
    </row>
    <row r="172" spans="1:13" ht="44.25" customHeight="1" x14ac:dyDescent="0.25">
      <c r="A172" s="1">
        <v>3894</v>
      </c>
      <c r="B172" s="1">
        <v>2</v>
      </c>
      <c r="C172" s="1">
        <v>2</v>
      </c>
      <c r="D172" s="1">
        <f t="shared" si="10"/>
        <v>0</v>
      </c>
      <c r="E172" s="1" t="s">
        <v>162</v>
      </c>
      <c r="F172" s="1" t="s">
        <v>15</v>
      </c>
      <c r="G172" s="1" t="s">
        <v>164</v>
      </c>
      <c r="H172" s="15">
        <f t="shared" si="11"/>
        <v>1</v>
      </c>
      <c r="L172" t="e" vm="102">
        <v>#VALUE!</v>
      </c>
    </row>
    <row r="173" spans="1:13" ht="44.25" customHeight="1" x14ac:dyDescent="0.25">
      <c r="A173" s="1">
        <v>6636</v>
      </c>
      <c r="B173" s="1">
        <v>2</v>
      </c>
      <c r="C173" s="1">
        <v>2</v>
      </c>
      <c r="D173" s="1">
        <f t="shared" si="10"/>
        <v>0</v>
      </c>
      <c r="E173" s="1" t="s">
        <v>162</v>
      </c>
      <c r="F173" s="1" t="s">
        <v>6</v>
      </c>
      <c r="G173" s="1" t="s">
        <v>111</v>
      </c>
      <c r="H173" s="15">
        <f t="shared" si="11"/>
        <v>1</v>
      </c>
      <c r="L173" t="e" vm="103">
        <v>#VALUE!</v>
      </c>
    </row>
    <row r="174" spans="1:13" ht="55.5" customHeight="1" x14ac:dyDescent="0.25">
      <c r="A174" s="1">
        <v>30367</v>
      </c>
      <c r="B174" s="1">
        <v>1</v>
      </c>
      <c r="C174" s="1">
        <v>1</v>
      </c>
      <c r="D174" s="1">
        <f t="shared" si="10"/>
        <v>0</v>
      </c>
      <c r="E174" s="1" t="s">
        <v>162</v>
      </c>
      <c r="F174" s="1" t="s">
        <v>15</v>
      </c>
      <c r="G174" s="1" t="s">
        <v>165</v>
      </c>
      <c r="H174" s="18">
        <f t="shared" si="11"/>
        <v>1</v>
      </c>
      <c r="I174" s="1" t="s">
        <v>320</v>
      </c>
      <c r="L174" t="e" vm="104">
        <v>#VALUE!</v>
      </c>
    </row>
    <row r="175" spans="1:13" ht="66" customHeight="1" x14ac:dyDescent="0.25">
      <c r="A175" s="1">
        <v>6081</v>
      </c>
      <c r="B175" s="1">
        <v>6</v>
      </c>
      <c r="C175" s="1">
        <v>6</v>
      </c>
      <c r="D175" s="1">
        <f t="shared" si="10"/>
        <v>0</v>
      </c>
      <c r="E175" s="1" t="s">
        <v>162</v>
      </c>
      <c r="F175" s="1" t="s">
        <v>15</v>
      </c>
      <c r="G175" s="1" t="s">
        <v>166</v>
      </c>
      <c r="H175" s="15">
        <f t="shared" si="11"/>
        <v>1</v>
      </c>
      <c r="L175" t="e" vm="105">
        <v>#VALUE!</v>
      </c>
      <c r="M175" t="s">
        <v>324</v>
      </c>
    </row>
    <row r="176" spans="1:13" ht="44.25" customHeight="1" x14ac:dyDescent="0.25">
      <c r="A176" s="1">
        <v>87079</v>
      </c>
      <c r="B176" s="1">
        <v>2</v>
      </c>
      <c r="C176" s="1">
        <v>2</v>
      </c>
      <c r="D176" s="1">
        <f t="shared" si="10"/>
        <v>0</v>
      </c>
      <c r="E176" s="1" t="s">
        <v>162</v>
      </c>
      <c r="F176" s="1" t="s">
        <v>6</v>
      </c>
      <c r="G176" s="1" t="s">
        <v>20</v>
      </c>
      <c r="H176" s="15">
        <f t="shared" si="11"/>
        <v>1</v>
      </c>
      <c r="L176" t="e" vm="106">
        <v>#VALUE!</v>
      </c>
    </row>
    <row r="177" spans="1:12" ht="44.25" customHeight="1" x14ac:dyDescent="0.25">
      <c r="A177">
        <v>10247</v>
      </c>
      <c r="B177">
        <v>4</v>
      </c>
      <c r="C177">
        <v>0</v>
      </c>
      <c r="D177">
        <f t="shared" si="10"/>
        <v>4</v>
      </c>
      <c r="E177" t="s">
        <v>162</v>
      </c>
      <c r="F177" t="s">
        <v>6</v>
      </c>
      <c r="G177" t="s">
        <v>167</v>
      </c>
      <c r="H177" s="13">
        <f t="shared" si="11"/>
        <v>0</v>
      </c>
      <c r="L177" t="e" vm="107">
        <v>#VALUE!</v>
      </c>
    </row>
    <row r="178" spans="1:12" ht="44.25" customHeight="1" x14ac:dyDescent="0.25">
      <c r="A178" s="1">
        <v>31493</v>
      </c>
      <c r="B178" s="1">
        <v>2</v>
      </c>
      <c r="C178" s="1">
        <v>2</v>
      </c>
      <c r="D178" s="1">
        <f t="shared" si="10"/>
        <v>0</v>
      </c>
      <c r="E178" s="1" t="s">
        <v>162</v>
      </c>
      <c r="F178" s="1" t="s">
        <v>15</v>
      </c>
      <c r="G178" s="1" t="s">
        <v>168</v>
      </c>
      <c r="H178" s="15">
        <f t="shared" si="11"/>
        <v>1</v>
      </c>
      <c r="L178" t="e" vm="108">
        <v>#VALUE!</v>
      </c>
    </row>
    <row r="179" spans="1:12" ht="44.25" customHeight="1" x14ac:dyDescent="0.25">
      <c r="A179" s="1">
        <v>2736</v>
      </c>
      <c r="B179" s="1">
        <v>4</v>
      </c>
      <c r="C179" s="1">
        <v>4</v>
      </c>
      <c r="D179" s="1">
        <f t="shared" si="10"/>
        <v>0</v>
      </c>
      <c r="E179" s="1" t="s">
        <v>162</v>
      </c>
      <c r="F179" s="1" t="s">
        <v>28</v>
      </c>
      <c r="G179" s="1" t="s">
        <v>169</v>
      </c>
      <c r="H179" s="15">
        <f t="shared" si="11"/>
        <v>1</v>
      </c>
      <c r="L179" t="e" vm="109">
        <v>#VALUE!</v>
      </c>
    </row>
    <row r="180" spans="1:12" ht="44.25" customHeight="1" x14ac:dyDescent="0.25">
      <c r="A180">
        <v>32006</v>
      </c>
      <c r="B180">
        <v>4</v>
      </c>
      <c r="C180">
        <v>0</v>
      </c>
      <c r="D180">
        <f t="shared" si="10"/>
        <v>4</v>
      </c>
      <c r="E180" t="s">
        <v>162</v>
      </c>
      <c r="F180" t="s">
        <v>35</v>
      </c>
      <c r="G180" t="s">
        <v>135</v>
      </c>
      <c r="H180" s="13">
        <f t="shared" si="11"/>
        <v>0</v>
      </c>
      <c r="L180" t="e" vm="110">
        <v>#VALUE!</v>
      </c>
    </row>
    <row r="181" spans="1:12" ht="55.5" customHeight="1" x14ac:dyDescent="0.25">
      <c r="A181" s="1">
        <v>32123</v>
      </c>
      <c r="B181" s="1">
        <v>26</v>
      </c>
      <c r="C181" s="1">
        <v>26</v>
      </c>
      <c r="D181" s="1">
        <f t="shared" si="10"/>
        <v>0</v>
      </c>
      <c r="E181" s="1" t="s">
        <v>162</v>
      </c>
      <c r="F181" s="1" t="s">
        <v>28</v>
      </c>
      <c r="G181" s="1" t="s">
        <v>148</v>
      </c>
      <c r="H181" s="18">
        <f t="shared" si="11"/>
        <v>1</v>
      </c>
      <c r="L181" t="e" vm="111">
        <v>#VALUE!</v>
      </c>
    </row>
    <row r="182" spans="1:12" ht="44.25" customHeight="1" x14ac:dyDescent="0.25">
      <c r="A182" s="2">
        <v>32140</v>
      </c>
      <c r="B182" s="2">
        <v>8</v>
      </c>
      <c r="C182" s="2">
        <v>5</v>
      </c>
      <c r="D182" s="2">
        <f t="shared" si="10"/>
        <v>3</v>
      </c>
      <c r="E182" s="2" t="s">
        <v>162</v>
      </c>
      <c r="F182" s="2" t="s">
        <v>35</v>
      </c>
      <c r="G182" s="2" t="s">
        <v>94</v>
      </c>
      <c r="H182" s="20">
        <f t="shared" si="11"/>
        <v>0.625</v>
      </c>
      <c r="L182" t="e" vm="112">
        <v>#VALUE!</v>
      </c>
    </row>
    <row r="183" spans="1:12" ht="44.25" customHeight="1" x14ac:dyDescent="0.25">
      <c r="A183" s="2">
        <v>32184</v>
      </c>
      <c r="B183" s="2">
        <v>19</v>
      </c>
      <c r="C183" s="2">
        <v>6</v>
      </c>
      <c r="D183" s="2">
        <f t="shared" si="10"/>
        <v>13</v>
      </c>
      <c r="E183" s="2" t="s">
        <v>162</v>
      </c>
      <c r="F183" s="2" t="s">
        <v>35</v>
      </c>
      <c r="G183" s="2" t="s">
        <v>170</v>
      </c>
      <c r="H183" s="20">
        <f t="shared" si="11"/>
        <v>0.31578947368421051</v>
      </c>
      <c r="L183" t="e" vm="113">
        <v>#VALUE!</v>
      </c>
    </row>
    <row r="184" spans="1:12" ht="44.25" customHeight="1" x14ac:dyDescent="0.25">
      <c r="A184" s="2">
        <v>32073</v>
      </c>
      <c r="B184" s="2">
        <v>6</v>
      </c>
      <c r="C184" s="2">
        <v>3</v>
      </c>
      <c r="D184" s="2">
        <f t="shared" si="10"/>
        <v>3</v>
      </c>
      <c r="E184" s="2" t="s">
        <v>162</v>
      </c>
      <c r="F184" s="2" t="s">
        <v>28</v>
      </c>
      <c r="G184" s="2" t="s">
        <v>146</v>
      </c>
      <c r="H184" s="20">
        <f t="shared" si="11"/>
        <v>0.5</v>
      </c>
      <c r="L184" t="e" vm="114">
        <v>#VALUE!</v>
      </c>
    </row>
    <row r="185" spans="1:12" ht="55.5" customHeight="1" x14ac:dyDescent="0.25">
      <c r="A185" s="1">
        <v>32316</v>
      </c>
      <c r="B185" s="1">
        <v>2</v>
      </c>
      <c r="C185" s="1">
        <v>2</v>
      </c>
      <c r="D185" s="1">
        <f t="shared" si="10"/>
        <v>0</v>
      </c>
      <c r="E185" s="1" t="s">
        <v>162</v>
      </c>
      <c r="F185" s="1" t="s">
        <v>35</v>
      </c>
      <c r="G185" s="1" t="s">
        <v>47</v>
      </c>
      <c r="H185" s="18">
        <f t="shared" si="11"/>
        <v>1</v>
      </c>
      <c r="I185" s="1" t="s">
        <v>320</v>
      </c>
      <c r="L185" t="e" vm="115">
        <v>#VALUE!</v>
      </c>
    </row>
    <row r="186" spans="1:12" ht="44.25" customHeight="1" x14ac:dyDescent="0.25">
      <c r="A186" s="2">
        <v>32523</v>
      </c>
      <c r="B186" s="2">
        <v>12</v>
      </c>
      <c r="C186" s="2">
        <v>7</v>
      </c>
      <c r="D186" s="2">
        <f t="shared" si="10"/>
        <v>5</v>
      </c>
      <c r="E186" s="2" t="s">
        <v>162</v>
      </c>
      <c r="F186" s="2" t="s">
        <v>35</v>
      </c>
      <c r="G186" s="2" t="s">
        <v>49</v>
      </c>
      <c r="H186" s="20">
        <f t="shared" si="11"/>
        <v>0.58333333333333337</v>
      </c>
      <c r="K186" s="2" t="s">
        <v>325</v>
      </c>
      <c r="L186" t="e" vm="116">
        <v>#VALUE!</v>
      </c>
    </row>
    <row r="187" spans="1:12" ht="44.25" customHeight="1" x14ac:dyDescent="0.25">
      <c r="A187">
        <v>32526</v>
      </c>
      <c r="B187">
        <v>8</v>
      </c>
      <c r="C187">
        <v>0</v>
      </c>
      <c r="D187">
        <f t="shared" si="10"/>
        <v>8</v>
      </c>
      <c r="E187" t="s">
        <v>162</v>
      </c>
      <c r="F187" t="s">
        <v>35</v>
      </c>
      <c r="G187" t="s">
        <v>50</v>
      </c>
      <c r="H187" s="13">
        <f t="shared" si="11"/>
        <v>0</v>
      </c>
      <c r="L187" t="e" vm="23">
        <v>#VALUE!</v>
      </c>
    </row>
    <row r="188" spans="1:12" ht="54" customHeight="1" x14ac:dyDescent="0.25">
      <c r="A188" s="1">
        <v>6536</v>
      </c>
      <c r="B188" s="1">
        <v>22</v>
      </c>
      <c r="C188" s="1">
        <v>22</v>
      </c>
      <c r="D188" s="1">
        <f t="shared" si="10"/>
        <v>0</v>
      </c>
      <c r="E188" s="1" t="s">
        <v>162</v>
      </c>
      <c r="F188" s="1" t="s">
        <v>35</v>
      </c>
      <c r="G188" s="1" t="s">
        <v>123</v>
      </c>
      <c r="H188" s="15">
        <f t="shared" si="11"/>
        <v>1</v>
      </c>
      <c r="L188" t="e" vm="117">
        <v>#VALUE!</v>
      </c>
    </row>
    <row r="189" spans="1:12" ht="44.25" customHeight="1" x14ac:dyDescent="0.25">
      <c r="A189" s="2">
        <v>44294</v>
      </c>
      <c r="B189" s="2">
        <v>12</v>
      </c>
      <c r="C189" s="2">
        <v>7</v>
      </c>
      <c r="D189" s="2">
        <f t="shared" si="10"/>
        <v>5</v>
      </c>
      <c r="E189" s="2" t="s">
        <v>162</v>
      </c>
      <c r="F189" s="2" t="s">
        <v>28</v>
      </c>
      <c r="G189" s="2" t="s">
        <v>171</v>
      </c>
      <c r="H189" s="20">
        <f t="shared" si="11"/>
        <v>0.58333333333333337</v>
      </c>
      <c r="L189" t="e" vm="118">
        <v>#VALUE!</v>
      </c>
    </row>
    <row r="190" spans="1:12" ht="44.25" customHeight="1" x14ac:dyDescent="0.25">
      <c r="A190" s="2">
        <v>4519</v>
      </c>
      <c r="B190" s="2">
        <v>61</v>
      </c>
      <c r="C190" s="2">
        <v>50</v>
      </c>
      <c r="D190" s="2">
        <f t="shared" si="10"/>
        <v>11</v>
      </c>
      <c r="E190" s="2" t="s">
        <v>162</v>
      </c>
      <c r="F190" s="2" t="s">
        <v>28</v>
      </c>
      <c r="G190" s="2" t="s">
        <v>172</v>
      </c>
      <c r="H190" s="20">
        <f t="shared" si="11"/>
        <v>0.81967213114754101</v>
      </c>
      <c r="L190" t="e" vm="119">
        <v>#VALUE!</v>
      </c>
    </row>
    <row r="191" spans="1:12" ht="55.5" customHeight="1" x14ac:dyDescent="0.25">
      <c r="A191" s="1">
        <v>41678</v>
      </c>
      <c r="B191" s="1">
        <v>4</v>
      </c>
      <c r="C191" s="1">
        <v>4</v>
      </c>
      <c r="D191" s="1">
        <f t="shared" si="10"/>
        <v>0</v>
      </c>
      <c r="E191" s="1" t="s">
        <v>162</v>
      </c>
      <c r="F191" s="1" t="s">
        <v>35</v>
      </c>
      <c r="G191" s="1" t="s">
        <v>173</v>
      </c>
      <c r="H191" s="18">
        <f t="shared" si="11"/>
        <v>1</v>
      </c>
      <c r="I191" s="17" t="s">
        <v>320</v>
      </c>
      <c r="L191" t="e" vm="120">
        <v>#VALUE!</v>
      </c>
    </row>
    <row r="192" spans="1:12" ht="44.25" customHeight="1" x14ac:dyDescent="0.25">
      <c r="A192" s="1">
        <v>48989</v>
      </c>
      <c r="B192" s="1">
        <v>6</v>
      </c>
      <c r="C192" s="1">
        <v>6</v>
      </c>
      <c r="D192" s="1">
        <f t="shared" si="10"/>
        <v>0</v>
      </c>
      <c r="E192" s="1" t="s">
        <v>162</v>
      </c>
      <c r="F192" s="1" t="s">
        <v>35</v>
      </c>
      <c r="G192" s="1" t="s">
        <v>174</v>
      </c>
      <c r="H192" s="15">
        <f t="shared" si="11"/>
        <v>1</v>
      </c>
      <c r="L192" t="e" vm="121">
        <v>#VALUE!</v>
      </c>
    </row>
    <row r="193" spans="1:13" ht="55.5" customHeight="1" x14ac:dyDescent="0.25">
      <c r="A193" s="1">
        <v>2850</v>
      </c>
      <c r="B193" s="1">
        <v>6</v>
      </c>
      <c r="C193" s="1">
        <v>6</v>
      </c>
      <c r="D193" s="1">
        <f t="shared" si="10"/>
        <v>0</v>
      </c>
      <c r="E193" s="1" t="s">
        <v>162</v>
      </c>
      <c r="F193" s="1" t="s">
        <v>18</v>
      </c>
      <c r="G193" s="1" t="s">
        <v>175</v>
      </c>
      <c r="H193" s="18">
        <f t="shared" si="11"/>
        <v>1</v>
      </c>
      <c r="I193" s="1" t="s">
        <v>320</v>
      </c>
      <c r="L193" t="e" vm="122">
        <v>#VALUE!</v>
      </c>
    </row>
    <row r="194" spans="1:13" ht="44.25" customHeight="1" x14ac:dyDescent="0.25">
      <c r="A194">
        <v>32524</v>
      </c>
      <c r="B194">
        <v>8</v>
      </c>
      <c r="C194">
        <v>0</v>
      </c>
      <c r="D194">
        <f t="shared" si="10"/>
        <v>8</v>
      </c>
      <c r="E194" t="s">
        <v>162</v>
      </c>
      <c r="F194" t="s">
        <v>35</v>
      </c>
      <c r="G194" t="s">
        <v>56</v>
      </c>
      <c r="H194" s="13">
        <f t="shared" si="11"/>
        <v>0</v>
      </c>
      <c r="L194" t="e" vm="123">
        <v>#VALUE!</v>
      </c>
    </row>
    <row r="195" spans="1:13" ht="44.25" customHeight="1" x14ac:dyDescent="0.25">
      <c r="A195" s="2">
        <v>41239</v>
      </c>
      <c r="B195" s="2">
        <v>16</v>
      </c>
      <c r="C195" s="2">
        <v>5</v>
      </c>
      <c r="D195" s="2">
        <f t="shared" ref="D195:D229" si="12">B195-C195</f>
        <v>11</v>
      </c>
      <c r="E195" s="2" t="s">
        <v>162</v>
      </c>
      <c r="F195" s="2" t="s">
        <v>35</v>
      </c>
      <c r="G195" s="2" t="s">
        <v>57</v>
      </c>
      <c r="H195" s="20">
        <f t="shared" ref="H195:H229" si="13">C195/B195</f>
        <v>0.3125</v>
      </c>
      <c r="L195" t="e" vm="124">
        <v>#VALUE!</v>
      </c>
    </row>
    <row r="196" spans="1:13" ht="44.25" customHeight="1" x14ac:dyDescent="0.25">
      <c r="A196" s="2">
        <v>64179</v>
      </c>
      <c r="B196" s="2">
        <v>17</v>
      </c>
      <c r="C196" s="2">
        <v>7</v>
      </c>
      <c r="D196" s="2">
        <f t="shared" si="12"/>
        <v>10</v>
      </c>
      <c r="E196" s="2" t="s">
        <v>162</v>
      </c>
      <c r="F196" s="2" t="s">
        <v>35</v>
      </c>
      <c r="G196" s="2" t="s">
        <v>176</v>
      </c>
      <c r="H196" s="20">
        <f t="shared" si="13"/>
        <v>0.41176470588235292</v>
      </c>
      <c r="L196" t="e" vm="125">
        <v>#VALUE!</v>
      </c>
    </row>
    <row r="197" spans="1:13" ht="55.5" customHeight="1" x14ac:dyDescent="0.25">
      <c r="A197" s="1">
        <v>64178</v>
      </c>
      <c r="B197" s="1">
        <v>1</v>
      </c>
      <c r="C197" s="1">
        <v>1</v>
      </c>
      <c r="D197" s="1">
        <f t="shared" si="12"/>
        <v>0</v>
      </c>
      <c r="E197" s="1" t="s">
        <v>162</v>
      </c>
      <c r="F197" s="1" t="s">
        <v>35</v>
      </c>
      <c r="G197" s="1" t="s">
        <v>177</v>
      </c>
      <c r="H197" s="18">
        <f t="shared" si="13"/>
        <v>1</v>
      </c>
      <c r="I197" s="1" t="s">
        <v>320</v>
      </c>
      <c r="L197" t="e" vm="126">
        <v>#VALUE!</v>
      </c>
    </row>
    <row r="198" spans="1:13" ht="55.5" customHeight="1" x14ac:dyDescent="0.25">
      <c r="A198" s="1">
        <v>87407</v>
      </c>
      <c r="B198" s="1">
        <v>3</v>
      </c>
      <c r="C198" s="1">
        <v>3</v>
      </c>
      <c r="D198" s="1">
        <f t="shared" si="12"/>
        <v>0</v>
      </c>
      <c r="E198" s="1" t="s">
        <v>162</v>
      </c>
      <c r="F198" s="1" t="s">
        <v>18</v>
      </c>
      <c r="G198" s="1" t="s">
        <v>178</v>
      </c>
      <c r="H198" s="18">
        <f t="shared" si="13"/>
        <v>1</v>
      </c>
      <c r="I198" s="1" t="s">
        <v>320</v>
      </c>
      <c r="L198" t="e" vm="127">
        <v>#VALUE!</v>
      </c>
    </row>
    <row r="199" spans="1:13" ht="55.5" customHeight="1" x14ac:dyDescent="0.25">
      <c r="A199" s="1">
        <v>87082</v>
      </c>
      <c r="B199" s="1">
        <v>11</v>
      </c>
      <c r="C199" s="1">
        <v>11</v>
      </c>
      <c r="D199" s="1">
        <f t="shared" si="12"/>
        <v>0</v>
      </c>
      <c r="E199" s="1" t="s">
        <v>162</v>
      </c>
      <c r="F199" s="1" t="s">
        <v>35</v>
      </c>
      <c r="G199" s="1" t="s">
        <v>64</v>
      </c>
      <c r="H199" s="18">
        <f t="shared" si="13"/>
        <v>1</v>
      </c>
      <c r="L199" t="e" vm="128">
        <v>#VALUE!</v>
      </c>
    </row>
    <row r="200" spans="1:13" ht="44.25" customHeight="1" x14ac:dyDescent="0.25">
      <c r="A200" s="2">
        <v>64290</v>
      </c>
      <c r="B200" s="2">
        <v>8</v>
      </c>
      <c r="C200" s="2">
        <v>5</v>
      </c>
      <c r="D200" s="2">
        <f t="shared" si="12"/>
        <v>3</v>
      </c>
      <c r="E200" s="2" t="s">
        <v>162</v>
      </c>
      <c r="F200" s="2" t="s">
        <v>35</v>
      </c>
      <c r="G200" s="2" t="s">
        <v>74</v>
      </c>
      <c r="H200" s="20">
        <f t="shared" si="13"/>
        <v>0.625</v>
      </c>
      <c r="J200" s="16">
        <f>D200*1.1</f>
        <v>3.3000000000000003</v>
      </c>
      <c r="L200" t="e" vm="129">
        <v>#VALUE!</v>
      </c>
    </row>
    <row r="201" spans="1:13" ht="44.25" customHeight="1" x14ac:dyDescent="0.25">
      <c r="A201" s="1">
        <v>64782</v>
      </c>
      <c r="B201" s="1">
        <v>2</v>
      </c>
      <c r="C201" s="1">
        <v>2</v>
      </c>
      <c r="D201" s="1">
        <f t="shared" si="12"/>
        <v>0</v>
      </c>
      <c r="E201" s="1" t="s">
        <v>162</v>
      </c>
      <c r="F201" s="1" t="s">
        <v>35</v>
      </c>
      <c r="G201" s="1" t="s">
        <v>66</v>
      </c>
      <c r="H201" s="15">
        <f t="shared" si="13"/>
        <v>1</v>
      </c>
      <c r="L201" t="e" vm="130">
        <v>#VALUE!</v>
      </c>
    </row>
    <row r="202" spans="1:13" ht="44.25" customHeight="1" x14ac:dyDescent="0.25">
      <c r="A202" s="1">
        <v>94925</v>
      </c>
      <c r="B202" s="1">
        <v>13</v>
      </c>
      <c r="C202" s="1">
        <v>13</v>
      </c>
      <c r="D202" s="1">
        <f t="shared" si="12"/>
        <v>0</v>
      </c>
      <c r="E202" s="1" t="s">
        <v>162</v>
      </c>
      <c r="F202" s="1" t="s">
        <v>18</v>
      </c>
      <c r="G202" s="1" t="s">
        <v>179</v>
      </c>
      <c r="H202" s="15">
        <f t="shared" si="13"/>
        <v>1</v>
      </c>
      <c r="L202" t="e" vm="131">
        <v>#VALUE!</v>
      </c>
    </row>
    <row r="203" spans="1:13" ht="44.25" customHeight="1" x14ac:dyDescent="0.25">
      <c r="A203" s="1">
        <v>2852</v>
      </c>
      <c r="B203" s="1">
        <v>6</v>
      </c>
      <c r="C203" s="1">
        <v>6</v>
      </c>
      <c r="D203" s="1">
        <f t="shared" si="12"/>
        <v>0</v>
      </c>
      <c r="E203" s="1" t="s">
        <v>162</v>
      </c>
      <c r="F203" s="1" t="s">
        <v>18</v>
      </c>
      <c r="G203" s="1" t="s">
        <v>180</v>
      </c>
      <c r="H203" s="15">
        <f t="shared" si="13"/>
        <v>1</v>
      </c>
      <c r="L203" t="e" vm="132">
        <v>#VALUE!</v>
      </c>
    </row>
    <row r="204" spans="1:13" ht="44.25" customHeight="1" x14ac:dyDescent="0.25">
      <c r="A204" s="1">
        <v>99773</v>
      </c>
      <c r="B204" s="1">
        <v>2</v>
      </c>
      <c r="C204" s="1">
        <v>2</v>
      </c>
      <c r="D204" s="1">
        <f t="shared" si="12"/>
        <v>0</v>
      </c>
      <c r="E204" s="1" t="s">
        <v>162</v>
      </c>
      <c r="F204" s="1" t="s">
        <v>35</v>
      </c>
      <c r="G204" s="1" t="s">
        <v>181</v>
      </c>
      <c r="H204" s="15">
        <f t="shared" si="13"/>
        <v>1</v>
      </c>
      <c r="L204" t="e" vm="133">
        <v>#VALUE!</v>
      </c>
      <c r="M204" t="s">
        <v>324</v>
      </c>
    </row>
    <row r="205" spans="1:13" ht="44.25" customHeight="1" x14ac:dyDescent="0.25">
      <c r="A205" s="2">
        <v>11478</v>
      </c>
      <c r="B205" s="2">
        <v>16</v>
      </c>
      <c r="C205" s="2">
        <v>13</v>
      </c>
      <c r="D205" s="2">
        <f t="shared" si="12"/>
        <v>3</v>
      </c>
      <c r="E205" s="2" t="s">
        <v>162</v>
      </c>
      <c r="F205" s="2" t="s">
        <v>35</v>
      </c>
      <c r="G205" s="2" t="s">
        <v>75</v>
      </c>
      <c r="H205" s="20">
        <f t="shared" si="13"/>
        <v>0.8125</v>
      </c>
      <c r="L205" t="e" vm="134">
        <v>#VALUE!</v>
      </c>
    </row>
    <row r="206" spans="1:13" ht="55.5" customHeight="1" x14ac:dyDescent="0.25">
      <c r="A206" s="1">
        <v>14720</v>
      </c>
      <c r="B206" s="1">
        <v>2</v>
      </c>
      <c r="C206" s="1">
        <v>2</v>
      </c>
      <c r="D206" s="1">
        <f t="shared" si="12"/>
        <v>0</v>
      </c>
      <c r="E206" s="1" t="s">
        <v>162</v>
      </c>
      <c r="F206" s="1" t="s">
        <v>35</v>
      </c>
      <c r="G206" s="1" t="s">
        <v>182</v>
      </c>
      <c r="H206" s="18">
        <f t="shared" si="13"/>
        <v>1</v>
      </c>
      <c r="I206" s="1" t="s">
        <v>320</v>
      </c>
      <c r="L206" t="e" vm="135">
        <v>#VALUE!</v>
      </c>
    </row>
    <row r="207" spans="1:13" ht="55.5" customHeight="1" x14ac:dyDescent="0.25">
      <c r="A207" s="1">
        <v>64289</v>
      </c>
      <c r="B207" s="1">
        <v>4</v>
      </c>
      <c r="C207" s="1">
        <v>4</v>
      </c>
      <c r="D207" s="1">
        <f t="shared" si="12"/>
        <v>0</v>
      </c>
      <c r="E207" s="1" t="s">
        <v>162</v>
      </c>
      <c r="F207" s="1" t="s">
        <v>35</v>
      </c>
      <c r="G207" s="1" t="s">
        <v>69</v>
      </c>
      <c r="H207" s="18">
        <f t="shared" si="13"/>
        <v>1</v>
      </c>
      <c r="I207" s="1" t="s">
        <v>320</v>
      </c>
      <c r="L207" t="e" vm="136">
        <v>#VALUE!</v>
      </c>
    </row>
    <row r="208" spans="1:13" ht="55.5" customHeight="1" x14ac:dyDescent="0.25">
      <c r="A208" s="1">
        <v>19991</v>
      </c>
      <c r="B208" s="1">
        <v>7</v>
      </c>
      <c r="C208" s="1">
        <v>7</v>
      </c>
      <c r="D208" s="1">
        <f t="shared" si="12"/>
        <v>0</v>
      </c>
      <c r="E208" s="1" t="s">
        <v>162</v>
      </c>
      <c r="F208" s="1" t="s">
        <v>58</v>
      </c>
      <c r="G208" s="1" t="s">
        <v>183</v>
      </c>
      <c r="H208" s="18">
        <f t="shared" si="13"/>
        <v>1</v>
      </c>
      <c r="I208" s="1" t="s">
        <v>320</v>
      </c>
      <c r="L208" t="e" vm="137">
        <v>#VALUE!</v>
      </c>
    </row>
    <row r="209" spans="1:12" ht="44.25" customHeight="1" x14ac:dyDescent="0.25">
      <c r="A209">
        <v>28833</v>
      </c>
      <c r="B209">
        <v>2</v>
      </c>
      <c r="C209">
        <v>0</v>
      </c>
      <c r="D209">
        <f t="shared" si="12"/>
        <v>2</v>
      </c>
      <c r="E209" t="s">
        <v>162</v>
      </c>
      <c r="F209" t="s">
        <v>18</v>
      </c>
      <c r="G209" t="s">
        <v>184</v>
      </c>
      <c r="H209" s="13">
        <f t="shared" si="13"/>
        <v>0</v>
      </c>
      <c r="L209" t="e" vm="138">
        <v>#VALUE!</v>
      </c>
    </row>
    <row r="210" spans="1:12" ht="44.25" customHeight="1" x14ac:dyDescent="0.25">
      <c r="A210" s="1">
        <v>29219</v>
      </c>
      <c r="B210" s="1">
        <v>5</v>
      </c>
      <c r="C210" s="1">
        <v>5</v>
      </c>
      <c r="D210" s="1">
        <f t="shared" si="12"/>
        <v>0</v>
      </c>
      <c r="E210" s="1" t="s">
        <v>162</v>
      </c>
      <c r="F210" s="1" t="s">
        <v>28</v>
      </c>
      <c r="G210" s="1" t="s">
        <v>86</v>
      </c>
      <c r="H210" s="15">
        <f t="shared" si="13"/>
        <v>1</v>
      </c>
      <c r="L210" t="e" vm="139">
        <v>#VALUE!</v>
      </c>
    </row>
    <row r="211" spans="1:12" ht="44.25" customHeight="1" x14ac:dyDescent="0.25">
      <c r="A211" s="1">
        <v>42798</v>
      </c>
      <c r="B211" s="1">
        <v>29</v>
      </c>
      <c r="C211" s="1">
        <v>29</v>
      </c>
      <c r="D211" s="1">
        <f t="shared" si="12"/>
        <v>0</v>
      </c>
      <c r="E211" s="1" t="s">
        <v>162</v>
      </c>
      <c r="F211" s="1" t="s">
        <v>28</v>
      </c>
      <c r="G211" s="1" t="s">
        <v>185</v>
      </c>
      <c r="H211" s="15">
        <f t="shared" si="13"/>
        <v>1</v>
      </c>
      <c r="L211" t="e" vm="140">
        <v>#VALUE!</v>
      </c>
    </row>
    <row r="212" spans="1:12" ht="44.25" customHeight="1" x14ac:dyDescent="0.25">
      <c r="A212" s="2">
        <v>24316</v>
      </c>
      <c r="B212" s="2">
        <v>18</v>
      </c>
      <c r="C212" s="2">
        <v>8</v>
      </c>
      <c r="D212" s="2">
        <f t="shared" si="12"/>
        <v>10</v>
      </c>
      <c r="E212" s="2" t="s">
        <v>186</v>
      </c>
      <c r="F212" s="2" t="s">
        <v>28</v>
      </c>
      <c r="G212" s="2" t="s">
        <v>187</v>
      </c>
      <c r="H212" s="20">
        <f t="shared" si="13"/>
        <v>0.44444444444444442</v>
      </c>
      <c r="L212" t="e" vm="141">
        <v>#VALUE!</v>
      </c>
    </row>
    <row r="213" spans="1:12" ht="55.5" customHeight="1" x14ac:dyDescent="0.25">
      <c r="A213" s="1">
        <v>13670</v>
      </c>
      <c r="B213" s="1">
        <v>1</v>
      </c>
      <c r="C213" s="1">
        <v>1</v>
      </c>
      <c r="D213" s="1">
        <f t="shared" si="12"/>
        <v>0</v>
      </c>
      <c r="E213" s="1" t="s">
        <v>188</v>
      </c>
      <c r="F213" s="1" t="s">
        <v>28</v>
      </c>
      <c r="G213" s="1" t="s">
        <v>189</v>
      </c>
      <c r="H213" s="13">
        <f t="shared" si="13"/>
        <v>1</v>
      </c>
      <c r="I213" s="1" t="s">
        <v>320</v>
      </c>
    </row>
    <row r="214" spans="1:12" ht="44.25" customHeight="1" x14ac:dyDescent="0.25">
      <c r="A214" s="2">
        <v>15462</v>
      </c>
      <c r="B214" s="2">
        <v>17</v>
      </c>
      <c r="C214" s="2">
        <v>9</v>
      </c>
      <c r="D214" s="2">
        <f t="shared" si="12"/>
        <v>8</v>
      </c>
      <c r="E214" s="2" t="s">
        <v>188</v>
      </c>
      <c r="F214" s="2" t="s">
        <v>28</v>
      </c>
      <c r="G214" s="2" t="s">
        <v>190</v>
      </c>
      <c r="H214" s="20">
        <f t="shared" si="13"/>
        <v>0.52941176470588236</v>
      </c>
      <c r="L214" t="e" vm="142">
        <v>#VALUE!</v>
      </c>
    </row>
    <row r="215" spans="1:12" ht="44.25" customHeight="1" x14ac:dyDescent="0.25">
      <c r="A215">
        <v>57719</v>
      </c>
      <c r="B215">
        <v>4</v>
      </c>
      <c r="C215">
        <v>0</v>
      </c>
      <c r="D215">
        <f t="shared" si="12"/>
        <v>4</v>
      </c>
      <c r="E215" t="s">
        <v>191</v>
      </c>
      <c r="F215" t="s">
        <v>117</v>
      </c>
      <c r="G215" t="s">
        <v>192</v>
      </c>
      <c r="H215" s="13">
        <f t="shared" si="13"/>
        <v>0</v>
      </c>
      <c r="L215" t="e" vm="143">
        <v>#VALUE!</v>
      </c>
    </row>
    <row r="216" spans="1:12" ht="55.5" customHeight="1" x14ac:dyDescent="0.25">
      <c r="A216" s="1">
        <v>34823</v>
      </c>
      <c r="B216" s="1">
        <v>2</v>
      </c>
      <c r="C216" s="1">
        <v>2</v>
      </c>
      <c r="D216" s="1">
        <f t="shared" si="12"/>
        <v>0</v>
      </c>
      <c r="E216" s="1" t="s">
        <v>193</v>
      </c>
      <c r="F216" s="1" t="s">
        <v>6</v>
      </c>
      <c r="G216" s="1" t="s">
        <v>194</v>
      </c>
      <c r="H216" s="13">
        <f t="shared" si="13"/>
        <v>1</v>
      </c>
      <c r="I216" s="1" t="s">
        <v>320</v>
      </c>
    </row>
    <row r="217" spans="1:12" ht="55.5" customHeight="1" x14ac:dyDescent="0.25">
      <c r="A217" s="1">
        <v>28653</v>
      </c>
      <c r="B217" s="1">
        <v>10</v>
      </c>
      <c r="C217" s="1">
        <v>10</v>
      </c>
      <c r="D217" s="1">
        <f t="shared" si="12"/>
        <v>0</v>
      </c>
      <c r="E217" s="1" t="s">
        <v>193</v>
      </c>
      <c r="F217" s="1" t="s">
        <v>6</v>
      </c>
      <c r="G217" s="1" t="s">
        <v>10</v>
      </c>
      <c r="H217" s="13">
        <f t="shared" si="13"/>
        <v>1</v>
      </c>
      <c r="I217" s="1" t="s">
        <v>320</v>
      </c>
    </row>
    <row r="218" spans="1:12" ht="55.5" customHeight="1" x14ac:dyDescent="0.25">
      <c r="A218" s="1">
        <v>35338</v>
      </c>
      <c r="B218" s="1">
        <v>2</v>
      </c>
      <c r="C218" s="1">
        <v>2</v>
      </c>
      <c r="D218" s="1">
        <f t="shared" si="12"/>
        <v>0</v>
      </c>
      <c r="E218" s="1" t="s">
        <v>193</v>
      </c>
      <c r="F218" s="1" t="s">
        <v>15</v>
      </c>
      <c r="G218" s="1" t="s">
        <v>195</v>
      </c>
      <c r="H218" s="13">
        <f t="shared" si="13"/>
        <v>1</v>
      </c>
      <c r="I218" s="1" t="s">
        <v>320</v>
      </c>
    </row>
    <row r="219" spans="1:12" ht="55.5" customHeight="1" x14ac:dyDescent="0.25">
      <c r="A219" s="1">
        <v>35386</v>
      </c>
      <c r="B219" s="1">
        <v>4</v>
      </c>
      <c r="C219" s="1">
        <v>4</v>
      </c>
      <c r="D219" s="1">
        <f t="shared" si="12"/>
        <v>0</v>
      </c>
      <c r="E219" s="1" t="s">
        <v>193</v>
      </c>
      <c r="F219" s="1" t="s">
        <v>6</v>
      </c>
      <c r="G219" s="1" t="s">
        <v>12</v>
      </c>
      <c r="H219" s="13">
        <f t="shared" si="13"/>
        <v>1</v>
      </c>
      <c r="I219" s="1" t="s">
        <v>320</v>
      </c>
    </row>
    <row r="220" spans="1:12" ht="55.5" customHeight="1" x14ac:dyDescent="0.25">
      <c r="A220" s="1">
        <v>28554</v>
      </c>
      <c r="B220" s="1">
        <v>12</v>
      </c>
      <c r="C220" s="1">
        <v>12</v>
      </c>
      <c r="D220" s="1">
        <f t="shared" si="12"/>
        <v>0</v>
      </c>
      <c r="E220" s="1" t="s">
        <v>193</v>
      </c>
      <c r="F220" s="1" t="s">
        <v>6</v>
      </c>
      <c r="G220" s="1" t="s">
        <v>196</v>
      </c>
      <c r="H220" s="13">
        <f t="shared" si="13"/>
        <v>1</v>
      </c>
      <c r="I220" s="1" t="s">
        <v>320</v>
      </c>
    </row>
    <row r="221" spans="1:12" ht="55.5" customHeight="1" x14ac:dyDescent="0.25">
      <c r="A221" s="1">
        <v>35394</v>
      </c>
      <c r="B221" s="1">
        <v>2</v>
      </c>
      <c r="C221" s="1">
        <v>2</v>
      </c>
      <c r="D221" s="1">
        <f t="shared" si="12"/>
        <v>0</v>
      </c>
      <c r="E221" s="1" t="s">
        <v>193</v>
      </c>
      <c r="F221" s="1" t="s">
        <v>6</v>
      </c>
      <c r="G221" s="1" t="s">
        <v>197</v>
      </c>
      <c r="H221" s="13">
        <f t="shared" si="13"/>
        <v>1</v>
      </c>
      <c r="I221" s="1" t="s">
        <v>320</v>
      </c>
    </row>
    <row r="222" spans="1:12" ht="44.25" customHeight="1" x14ac:dyDescent="0.25">
      <c r="A222">
        <v>28653</v>
      </c>
      <c r="B222">
        <v>8</v>
      </c>
      <c r="C222">
        <v>0</v>
      </c>
      <c r="D222">
        <f t="shared" si="12"/>
        <v>8</v>
      </c>
      <c r="E222" t="s">
        <v>198</v>
      </c>
      <c r="F222" t="s">
        <v>6</v>
      </c>
      <c r="G222" t="s">
        <v>10</v>
      </c>
      <c r="H222" s="13">
        <f t="shared" si="13"/>
        <v>0</v>
      </c>
      <c r="L222" t="e" vm="144">
        <v>#VALUE!</v>
      </c>
    </row>
    <row r="223" spans="1:12" ht="44.25" customHeight="1" x14ac:dyDescent="0.25">
      <c r="A223">
        <v>35338</v>
      </c>
      <c r="B223">
        <v>12</v>
      </c>
      <c r="C223">
        <v>0</v>
      </c>
      <c r="D223">
        <f t="shared" si="12"/>
        <v>12</v>
      </c>
      <c r="E223" t="s">
        <v>198</v>
      </c>
      <c r="F223" t="s">
        <v>15</v>
      </c>
      <c r="G223" t="s">
        <v>195</v>
      </c>
      <c r="H223" s="13">
        <f t="shared" si="13"/>
        <v>0</v>
      </c>
      <c r="L223" t="e" vm="145">
        <v>#VALUE!</v>
      </c>
    </row>
    <row r="224" spans="1:12" ht="44.25" customHeight="1" x14ac:dyDescent="0.25">
      <c r="A224">
        <v>35386</v>
      </c>
      <c r="B224">
        <v>4</v>
      </c>
      <c r="C224">
        <v>0</v>
      </c>
      <c r="D224">
        <f t="shared" si="12"/>
        <v>4</v>
      </c>
      <c r="E224" t="s">
        <v>198</v>
      </c>
      <c r="F224" t="s">
        <v>6</v>
      </c>
      <c r="G224" t="s">
        <v>12</v>
      </c>
      <c r="H224" s="13">
        <f t="shared" si="13"/>
        <v>0</v>
      </c>
      <c r="L224" t="e" vm="146">
        <v>#VALUE!</v>
      </c>
    </row>
    <row r="225" spans="1:12" ht="44.25" customHeight="1" x14ac:dyDescent="0.25">
      <c r="A225">
        <v>51446</v>
      </c>
      <c r="B225">
        <v>2</v>
      </c>
      <c r="C225">
        <v>0</v>
      </c>
      <c r="D225">
        <f t="shared" si="12"/>
        <v>2</v>
      </c>
      <c r="E225" t="s">
        <v>198</v>
      </c>
      <c r="F225" t="s">
        <v>58</v>
      </c>
      <c r="G225" t="s">
        <v>59</v>
      </c>
      <c r="H225" s="13">
        <f t="shared" si="13"/>
        <v>0</v>
      </c>
      <c r="L225" t="e" vm="147">
        <v>#VALUE!</v>
      </c>
    </row>
    <row r="226" spans="1:12" ht="44.25" customHeight="1" x14ac:dyDescent="0.25">
      <c r="A226">
        <v>85543</v>
      </c>
      <c r="B226">
        <v>4</v>
      </c>
      <c r="C226">
        <v>0</v>
      </c>
      <c r="D226">
        <f t="shared" si="12"/>
        <v>4</v>
      </c>
      <c r="E226" t="s">
        <v>199</v>
      </c>
      <c r="F226" t="s">
        <v>117</v>
      </c>
      <c r="G226" t="s">
        <v>200</v>
      </c>
      <c r="H226" s="13">
        <f t="shared" si="13"/>
        <v>0</v>
      </c>
      <c r="L226" t="e" vm="148">
        <v>#VALUE!</v>
      </c>
    </row>
    <row r="227" spans="1:12" ht="55.5" customHeight="1" x14ac:dyDescent="0.25">
      <c r="A227" s="1">
        <v>28906</v>
      </c>
      <c r="B227" s="1">
        <v>1</v>
      </c>
      <c r="C227" s="1">
        <v>1</v>
      </c>
      <c r="D227" s="1">
        <f t="shared" si="12"/>
        <v>0</v>
      </c>
      <c r="E227" s="1" t="s">
        <v>199</v>
      </c>
      <c r="F227" s="1" t="s">
        <v>6</v>
      </c>
      <c r="G227" s="1" t="s">
        <v>201</v>
      </c>
      <c r="H227" s="13">
        <f t="shared" si="13"/>
        <v>1</v>
      </c>
      <c r="I227" s="1" t="s">
        <v>320</v>
      </c>
    </row>
    <row r="228" spans="1:12" ht="55.5" customHeight="1" x14ac:dyDescent="0.25">
      <c r="A228" s="1">
        <v>18948</v>
      </c>
      <c r="B228" s="1">
        <v>1</v>
      </c>
      <c r="C228" s="1">
        <v>1</v>
      </c>
      <c r="D228" s="1">
        <f t="shared" si="12"/>
        <v>0</v>
      </c>
      <c r="E228" s="1" t="s">
        <v>199</v>
      </c>
      <c r="F228" s="1" t="s">
        <v>28</v>
      </c>
      <c r="G228" s="1" t="s">
        <v>202</v>
      </c>
      <c r="H228" s="13">
        <f t="shared" si="13"/>
        <v>1</v>
      </c>
      <c r="I228" s="1" t="s">
        <v>320</v>
      </c>
    </row>
    <row r="229" spans="1:12" ht="55.5" customHeight="1" x14ac:dyDescent="0.25">
      <c r="A229" s="1">
        <v>76244</v>
      </c>
      <c r="B229" s="1">
        <v>1</v>
      </c>
      <c r="C229" s="1">
        <v>1</v>
      </c>
      <c r="D229" s="1">
        <f t="shared" si="12"/>
        <v>0</v>
      </c>
      <c r="E229" s="1" t="s">
        <v>199</v>
      </c>
      <c r="F229" s="1" t="s">
        <v>18</v>
      </c>
      <c r="G229" s="1" t="s">
        <v>203</v>
      </c>
      <c r="H229" s="13">
        <f t="shared" si="13"/>
        <v>1</v>
      </c>
      <c r="I229" s="1" t="s">
        <v>320</v>
      </c>
    </row>
    <row r="231" spans="1:12" ht="44.25" customHeight="1" x14ac:dyDescent="0.25">
      <c r="H231" s="13">
        <f>AVERAGE(H2:H229)</f>
        <v>0.62439468583496249</v>
      </c>
    </row>
  </sheetData>
  <autoFilter ref="A1:K229" xr:uid="{4C23EFD0-0874-44DC-BFAE-A950286A6FFC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GT3RS Cost</vt:lpstr>
      <vt:lpstr>Filament</vt:lpstr>
      <vt:lpstr>Printers &amp; Accessories</vt:lpstr>
      <vt:lpstr>Lego Technic Models Parts 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scarrott</dc:creator>
  <cp:lastModifiedBy>Roy Scarrott</cp:lastModifiedBy>
  <dcterms:created xsi:type="dcterms:W3CDTF">2026-02-10T16:26:47Z</dcterms:created>
  <dcterms:modified xsi:type="dcterms:W3CDTF">2026-09-10T21:50:08Z</dcterms:modified>
</cp:coreProperties>
</file>